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Données\David\DRAPPES\site\matériel\"/>
    </mc:Choice>
  </mc:AlternateContent>
  <xr:revisionPtr revIDLastSave="0" documentId="8_{B99BECFA-137B-40B5-9421-71E5639ADF87}" xr6:coauthVersionLast="34" xr6:coauthVersionMax="34" xr10:uidLastSave="{00000000-0000-0000-0000-000000000000}"/>
  <bookViews>
    <workbookView xWindow="0" yWindow="0" windowWidth="24000" windowHeight="9525" xr2:uid="{75C7D4A4-CE2F-479E-8DD0-C73C49FD8ACA}"/>
  </bookViews>
  <sheets>
    <sheet name="matériel" sheetId="1" r:id="rId1"/>
  </sheets>
  <externalReferences>
    <externalReference r:id="rId2"/>
    <externalReference r:id="rId3"/>
  </externalReferences>
  <definedNames>
    <definedName name="_xlnm._FilterDatabase" localSheetId="0" hidden="1">matériel!$A$1:$M$124</definedName>
    <definedName name="comptes_catégorie">[1]Comptes!$G:$G</definedName>
    <definedName name="contenu">[1]listes!$L$4:$L$28</definedName>
    <definedName name="formulaire_0_12">[2]formulaire!$B$5:$B$17</definedName>
    <definedName name="formulaire_0_36">[2]formulaire!$B$5:$B$41</definedName>
    <definedName name="formulaire_reponses">'[2]formulaire dist BR14-15'!$C:$J</definedName>
    <definedName name="formulaire_vien">[2]formulaire!$A$5:$A$6</definedName>
    <definedName name="mat_cat_stock">matériel!$K$1</definedName>
    <definedName name="mat_choix">matériel!$E$2:$E$124</definedName>
    <definedName name="mat_intitule1">matériel!$C$1</definedName>
    <definedName name="mat_intitule2">matériel!$D$1</definedName>
    <definedName name="mat_responsable">matériel!$J$1</definedName>
    <definedName name="mat_X">matériel!$E$1</definedName>
    <definedName name="materiel">matériel!$A$2:$M$124</definedName>
    <definedName name="perm">[1]listes!$A$3</definedName>
    <definedName name="pertes">[1]listes!$B$6</definedName>
    <definedName name="prenom_nom">[1]Principal!$B$4:$B$59</definedName>
    <definedName name="princ_BR">[1]Principal!#REF!</definedName>
    <definedName name="princ_insc_BR">[1]Principal!#REF!</definedName>
    <definedName name="principal">[1]Principal!$B$4:$BA$59</definedName>
    <definedName name="prod_BR11">[1]listes!$J$8</definedName>
    <definedName name="remise_btl">[1]listes!$E$9</definedName>
    <definedName name="s">[1]listes!$B$1</definedName>
    <definedName name="stat_act">[1]listes!$R$3:$R$6</definedName>
    <definedName name="stat_act_1">[1]listes!$R$3</definedName>
    <definedName name="stat_act_2">[1]listes!$R$4</definedName>
    <definedName name="stat_act_3">[1]listes!$R$5</definedName>
    <definedName name="stat_act_4">[1]listes!$R$6</definedName>
    <definedName name="stat_act_5">[1]listes!#REF!</definedName>
    <definedName name="tac_act">[1]taches!$J$4:$Q$85</definedName>
    <definedName name="tac_act__1c">[1]taches!$K$4:$Q$85</definedName>
    <definedName name="tac_act__2c">[1]taches!$L$4:$Q$85</definedName>
    <definedName name="tac_act__3c">[1]taches!$M$4:$Q$85</definedName>
    <definedName name="tac_act__4c">[1]taches!$N$4:$Q$85</definedName>
    <definedName name="tac_act__5c">[1]taches!$O$4:$Q$85</definedName>
    <definedName name="tac_act__6c">[1]taches!$P$4:$Q$85</definedName>
    <definedName name="tac_act_som_si">[1]taches!$Q$4:$Q$85</definedName>
    <definedName name="tar_25cl">[1]listes!$E$6</definedName>
    <definedName name="tar_33cl">[1]listes!$E$5</definedName>
    <definedName name="tar_75cl">[1]listes!$E$4</definedName>
    <definedName name="tempo">[1]listes!$A$4</definedName>
    <definedName name="typ_tâc_abr">[1]listes!$A$3:$A$4</definedName>
    <definedName name="_xlnm.Print_Area" localSheetId="0">matériel!$A$1:$M$124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" i="1" l="1"/>
  <c r="A2" i="1"/>
  <c r="B2" i="1"/>
  <c r="A3" i="1"/>
  <c r="B3" i="1"/>
  <c r="A4" i="1"/>
  <c r="B4" i="1"/>
  <c r="A5" i="1"/>
  <c r="B5" i="1"/>
  <c r="A6" i="1"/>
  <c r="B6" i="1"/>
  <c r="A7" i="1"/>
  <c r="B7" i="1"/>
  <c r="A8" i="1"/>
  <c r="B8" i="1"/>
  <c r="A9" i="1"/>
  <c r="B9" i="1"/>
  <c r="A10" i="1"/>
  <c r="B10" i="1"/>
  <c r="A11" i="1"/>
  <c r="B11" i="1"/>
  <c r="N11" i="1"/>
  <c r="A26" i="1"/>
  <c r="B26" i="1"/>
  <c r="A76" i="1"/>
  <c r="B76" i="1"/>
  <c r="A77" i="1"/>
  <c r="B77" i="1"/>
  <c r="A78" i="1"/>
  <c r="B78" i="1"/>
  <c r="A79" i="1"/>
  <c r="B79" i="1"/>
  <c r="A80" i="1"/>
  <c r="B80" i="1"/>
  <c r="A81" i="1"/>
  <c r="B81" i="1"/>
  <c r="A82" i="1"/>
  <c r="B82" i="1"/>
  <c r="A83" i="1"/>
  <c r="B83" i="1"/>
  <c r="A84" i="1"/>
  <c r="B84" i="1"/>
  <c r="A85" i="1"/>
  <c r="B85" i="1"/>
  <c r="A86" i="1"/>
  <c r="B86" i="1"/>
  <c r="A87" i="1"/>
  <c r="B87" i="1"/>
  <c r="A88" i="1"/>
  <c r="B88" i="1"/>
  <c r="A89" i="1"/>
  <c r="B89" i="1"/>
  <c r="A90" i="1"/>
  <c r="B90" i="1"/>
  <c r="A91" i="1"/>
  <c r="B91" i="1"/>
  <c r="A92" i="1"/>
  <c r="B92" i="1"/>
  <c r="A93" i="1"/>
  <c r="B93" i="1"/>
  <c r="A94" i="1"/>
  <c r="B94" i="1"/>
  <c r="A95" i="1"/>
  <c r="B95" i="1"/>
  <c r="A96" i="1"/>
  <c r="B96" i="1"/>
  <c r="A97" i="1"/>
  <c r="B97" i="1"/>
  <c r="A98" i="1"/>
  <c r="B98" i="1"/>
  <c r="B99" i="1"/>
  <c r="G99" i="1"/>
  <c r="F99" i="1" s="1"/>
  <c r="A99" i="1" s="1"/>
  <c r="A100" i="1"/>
  <c r="B100" i="1"/>
  <c r="A101" i="1"/>
  <c r="B101" i="1"/>
  <c r="A102" i="1"/>
  <c r="B102" i="1"/>
  <c r="B103" i="1"/>
  <c r="F103" i="1"/>
  <c r="A103" i="1" s="1"/>
  <c r="A104" i="1"/>
  <c r="B104" i="1"/>
  <c r="F104" i="1"/>
  <c r="A105" i="1"/>
  <c r="B105" i="1"/>
  <c r="F105" i="1"/>
  <c r="B106" i="1"/>
  <c r="F106" i="1"/>
  <c r="A106" i="1" s="1"/>
  <c r="A107" i="1"/>
  <c r="B107" i="1"/>
  <c r="A108" i="1"/>
  <c r="B108" i="1"/>
  <c r="B109" i="1"/>
  <c r="F109" i="1"/>
  <c r="A109" i="1" s="1"/>
  <c r="A110" i="1"/>
  <c r="B110" i="1"/>
  <c r="F110" i="1"/>
  <c r="A111" i="1"/>
  <c r="B111" i="1"/>
  <c r="A112" i="1"/>
  <c r="B112" i="1"/>
  <c r="A113" i="1"/>
  <c r="B113" i="1"/>
  <c r="A114" i="1"/>
  <c r="B114" i="1"/>
  <c r="A115" i="1"/>
  <c r="B115" i="1"/>
  <c r="A116" i="1"/>
  <c r="B116" i="1"/>
  <c r="A117" i="1"/>
  <c r="B117" i="1"/>
  <c r="A118" i="1"/>
  <c r="B118" i="1"/>
  <c r="A119" i="1"/>
  <c r="B119" i="1"/>
  <c r="A120" i="1"/>
  <c r="B120" i="1"/>
  <c r="A121" i="1"/>
  <c r="B121" i="1"/>
  <c r="A122" i="1"/>
  <c r="B122" i="1"/>
  <c r="A123" i="1"/>
  <c r="B123" i="1"/>
  <c r="A124" i="1"/>
  <c r="B12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David</author>
  </authors>
  <commentList>
    <comment ref="G110" authorId="0" shapeId="0" xr:uid="{00000000-0006-0000-0600-000001000000}">
      <text>
        <r>
          <rPr>
            <b/>
            <sz val="8"/>
            <color indexed="81"/>
            <rFont val="Tahoma"/>
            <family val="2"/>
          </rPr>
          <t>dose de nettoyage :</t>
        </r>
        <r>
          <rPr>
            <sz val="8"/>
            <color indexed="81"/>
            <rFont val="Tahoma"/>
            <family val="2"/>
          </rPr>
          <t xml:space="preserve">
50 à 100 g / litre</t>
        </r>
      </text>
    </comment>
  </commentList>
</comments>
</file>

<file path=xl/sharedStrings.xml><?xml version="1.0" encoding="utf-8"?>
<sst xmlns="http://schemas.openxmlformats.org/spreadsheetml/2006/main" count="683" uniqueCount="208">
  <si>
    <t>David</t>
  </si>
  <si>
    <t>SO</t>
  </si>
  <si>
    <t>DRAPPES</t>
  </si>
  <si>
    <t>noir + couv. 57 l.</t>
  </si>
  <si>
    <t>bac</t>
  </si>
  <si>
    <t>Sylvie</t>
  </si>
  <si>
    <t>Bernard</t>
  </si>
  <si>
    <t>repas</t>
  </si>
  <si>
    <t>Sophie</t>
  </si>
  <si>
    <t>rouleau PQ</t>
  </si>
  <si>
    <t>vin rosé</t>
  </si>
  <si>
    <t>cubi</t>
  </si>
  <si>
    <t>vert (15 cm / 30 cm)</t>
  </si>
  <si>
    <t>saladier plastique</t>
  </si>
  <si>
    <t>rouge (20 cm / 40 cm)</t>
  </si>
  <si>
    <t>nettoyage bouteilles</t>
  </si>
  <si>
    <t>Thierry C.</t>
  </si>
  <si>
    <t>métallique</t>
  </si>
  <si>
    <t>écouvillon</t>
  </si>
  <si>
    <t>aluminium</t>
  </si>
  <si>
    <t>bassine</t>
  </si>
  <si>
    <t>+ raccords</t>
  </si>
  <si>
    <t>tuyau arrosage</t>
  </si>
  <si>
    <t>(verte)</t>
  </si>
  <si>
    <t>Rocky</t>
  </si>
  <si>
    <t>(if ou égouttoir à bouteilles) métal.</t>
  </si>
  <si>
    <t xml:space="preserve">hérisson </t>
  </si>
  <si>
    <t>(bleue)</t>
  </si>
  <si>
    <t>embouteillage (bac noir + couv. 57 l.)</t>
  </si>
  <si>
    <t>sacs poubelle</t>
  </si>
  <si>
    <t>Saint-Marc en paquet</t>
  </si>
  <si>
    <t>cristaux de soude</t>
  </si>
  <si>
    <t>plastiques type "champagne"</t>
  </si>
  <si>
    <t>bouchons</t>
  </si>
  <si>
    <t>plastique</t>
  </si>
  <si>
    <t>mini métallique</t>
  </si>
  <si>
    <t>spatule</t>
  </si>
  <si>
    <r>
      <t>F</t>
    </r>
    <r>
      <rPr>
        <sz val="10"/>
        <rFont val="Arial"/>
        <family val="2"/>
      </rPr>
      <t xml:space="preserve"> 29 mm vertes</t>
    </r>
  </si>
  <si>
    <t>capsules</t>
  </si>
  <si>
    <r>
      <t>F</t>
    </r>
    <r>
      <rPr>
        <sz val="10"/>
        <rFont val="Arial"/>
        <family val="2"/>
      </rPr>
      <t xml:space="preserve"> 29 mm rouges Vignes et villages</t>
    </r>
  </si>
  <si>
    <r>
      <t>F</t>
    </r>
    <r>
      <rPr>
        <sz val="10"/>
        <rFont val="Arial"/>
        <family val="2"/>
      </rPr>
      <t xml:space="preserve"> 29 mm or</t>
    </r>
  </si>
  <si>
    <r>
      <t xml:space="preserve">F </t>
    </r>
    <r>
      <rPr>
        <sz val="10"/>
        <rFont val="Arial"/>
        <family val="2"/>
      </rPr>
      <t>26 mm bleues</t>
    </r>
  </si>
  <si>
    <t>étiquetage bouteille</t>
  </si>
  <si>
    <t>chevalets</t>
  </si>
  <si>
    <t>en tube 250 g</t>
  </si>
  <si>
    <t>colle frises et stickers</t>
  </si>
  <si>
    <t>EMILY 26 ou 29 mm</t>
  </si>
  <si>
    <t>capsuleuse</t>
  </si>
  <si>
    <t>dosettes</t>
  </si>
  <si>
    <t>sucre</t>
  </si>
  <si>
    <t>de remplissage</t>
  </si>
  <si>
    <t>tiges</t>
  </si>
  <si>
    <t>caoutchouc rouges</t>
  </si>
  <si>
    <t>rondelles</t>
  </si>
  <si>
    <t>à faire</t>
  </si>
  <si>
    <t>bouteille "Drappès"</t>
  </si>
  <si>
    <t>étiquettes</t>
  </si>
  <si>
    <t>(colle étiquettes)</t>
  </si>
  <si>
    <t>lait</t>
  </si>
  <si>
    <t>(application lait)</t>
  </si>
  <si>
    <t>pinceaux</t>
  </si>
  <si>
    <t>embouteillage</t>
  </si>
  <si>
    <t>Thierry L.</t>
  </si>
  <si>
    <t>Vaporetto</t>
  </si>
  <si>
    <t>Philippe C.</t>
  </si>
  <si>
    <t>-</t>
  </si>
  <si>
    <t>pour vaporetto</t>
  </si>
  <si>
    <t>eau</t>
  </si>
  <si>
    <t>de table 29 mm</t>
  </si>
  <si>
    <t>de table 26 ou 29 mm</t>
  </si>
  <si>
    <t>45 u (0,9 ml)</t>
  </si>
  <si>
    <t>seringue</t>
  </si>
  <si>
    <t>divers</t>
  </si>
  <si>
    <t>bottes</t>
  </si>
  <si>
    <t>tripate + détendeur + tuyau</t>
  </si>
  <si>
    <t>brûleur</t>
  </si>
  <si>
    <t>salon de jardin "écrue"</t>
  </si>
  <si>
    <t>table</t>
  </si>
  <si>
    <t>rallonge électrique</t>
  </si>
  <si>
    <t>touret</t>
  </si>
  <si>
    <t>pliante plastique</t>
  </si>
  <si>
    <t>électrique</t>
  </si>
  <si>
    <t>rallonge</t>
  </si>
  <si>
    <t>écologique (sciure de bois)</t>
  </si>
  <si>
    <t>WC</t>
  </si>
  <si>
    <t>13 kg</t>
  </si>
  <si>
    <t>bouteille gaz</t>
  </si>
  <si>
    <t>cave Mayrinhac</t>
  </si>
  <si>
    <t>thermomètre</t>
  </si>
  <si>
    <t>MJN</t>
  </si>
  <si>
    <t>après brassage</t>
  </si>
  <si>
    <t>de siphonage</t>
  </si>
  <si>
    <t>canne</t>
  </si>
  <si>
    <t>repas (casier bouteilles n° 58 )</t>
  </si>
  <si>
    <t>BR20 Cuzals</t>
  </si>
  <si>
    <t>rosé</t>
  </si>
  <si>
    <t>porto</t>
  </si>
  <si>
    <t>pineau</t>
  </si>
  <si>
    <t>Picon</t>
  </si>
  <si>
    <t>muscat</t>
  </si>
  <si>
    <t>bières Drappès</t>
  </si>
  <si>
    <t>vivalis</t>
  </si>
  <si>
    <t>pastis</t>
  </si>
  <si>
    <t>Ricard</t>
  </si>
  <si>
    <t>75 cl</t>
  </si>
  <si>
    <t>cidre</t>
  </si>
  <si>
    <t>bière CH'TI</t>
  </si>
  <si>
    <t>repas (casier bouteilles n° 55 )</t>
  </si>
  <si>
    <t>sucre canne</t>
  </si>
  <si>
    <t>x</t>
  </si>
  <si>
    <t>limonade</t>
  </si>
  <si>
    <t>jus de fruits</t>
  </si>
  <si>
    <t>70 cl</t>
  </si>
  <si>
    <t>huile tournesol</t>
  </si>
  <si>
    <t>1,5 l</t>
  </si>
  <si>
    <t>huile d'olive</t>
  </si>
  <si>
    <t>crème cassis</t>
  </si>
  <si>
    <t>pêche</t>
  </si>
  <si>
    <t>sirop</t>
  </si>
  <si>
    <t>mojito fraise</t>
  </si>
  <si>
    <t>menthe</t>
  </si>
  <si>
    <t>grenadine</t>
  </si>
  <si>
    <t>vin rouge</t>
  </si>
  <si>
    <r>
      <t>repas (bac noir + couv. 57 l. n°</t>
    </r>
    <r>
      <rPr>
        <b/>
        <sz val="10"/>
        <rFont val="Arial"/>
        <family val="2"/>
      </rPr>
      <t>3</t>
    </r>
    <r>
      <rPr>
        <sz val="10"/>
        <rFont val="Arial"/>
        <family val="2"/>
      </rPr>
      <t>)</t>
    </r>
  </si>
  <si>
    <t>lingettes</t>
  </si>
  <si>
    <t>plastiques jetables</t>
  </si>
  <si>
    <t>verres</t>
  </si>
  <si>
    <t xml:space="preserve">env 100 </t>
  </si>
  <si>
    <t>jetables</t>
  </si>
  <si>
    <t>petites cuillères</t>
  </si>
  <si>
    <t>Grundig</t>
  </si>
  <si>
    <t>cafetière</t>
  </si>
  <si>
    <t>570 g</t>
  </si>
  <si>
    <t>crème mont-blanc</t>
  </si>
  <si>
    <t xml:space="preserve"> n°4</t>
  </si>
  <si>
    <t>filtres à café</t>
  </si>
  <si>
    <t>1 kg</t>
  </si>
  <si>
    <t xml:space="preserve"> morceau</t>
  </si>
  <si>
    <t xml:space="preserve"> alu</t>
  </si>
  <si>
    <t>barquettes</t>
  </si>
  <si>
    <t xml:space="preserve"> 250g</t>
  </si>
  <si>
    <t>paquet de café</t>
  </si>
  <si>
    <r>
      <t>repas (bac noir + couv. 57 l. n°</t>
    </r>
    <r>
      <rPr>
        <b/>
        <sz val="10"/>
        <rFont val="Arial"/>
        <family val="2"/>
      </rPr>
      <t>2</t>
    </r>
    <r>
      <rPr>
        <sz val="10"/>
        <rFont val="Arial"/>
        <family val="2"/>
      </rPr>
      <t>)</t>
    </r>
  </si>
  <si>
    <t>planche à découper</t>
  </si>
  <si>
    <t>moutarde</t>
  </si>
  <si>
    <t>mayonnaise</t>
  </si>
  <si>
    <t>liquide vaisselle</t>
  </si>
  <si>
    <t>grosses cuillères</t>
  </si>
  <si>
    <t>fourchettes</t>
  </si>
  <si>
    <t>éponges</t>
  </si>
  <si>
    <t>couteaux</t>
  </si>
  <si>
    <t>cacahuètes</t>
  </si>
  <si>
    <t xml:space="preserve">rouleau </t>
  </si>
  <si>
    <t>sopalin</t>
  </si>
  <si>
    <t>papier alu</t>
  </si>
  <si>
    <t>plastiques</t>
  </si>
  <si>
    <t>assiettes</t>
  </si>
  <si>
    <t xml:space="preserve">gros </t>
  </si>
  <si>
    <t>sel</t>
  </si>
  <si>
    <t>50 litres ? en rouleau</t>
  </si>
  <si>
    <t>pâtes (Torti)</t>
  </si>
  <si>
    <t>(coquilles saint-jacques)</t>
  </si>
  <si>
    <t>cendriers</t>
  </si>
  <si>
    <t xml:space="preserve"> moulu</t>
  </si>
  <si>
    <t>poivre</t>
  </si>
  <si>
    <t xml:space="preserve"> fin</t>
  </si>
  <si>
    <r>
      <t>repas (bac noir + couv. 57 l. n°</t>
    </r>
    <r>
      <rPr>
        <b/>
        <sz val="10"/>
        <rFont val="Arial"/>
        <family val="2"/>
      </rPr>
      <t>1</t>
    </r>
    <r>
      <rPr>
        <sz val="10"/>
        <rFont val="Arial"/>
        <family val="2"/>
      </rPr>
      <t>)</t>
    </r>
  </si>
  <si>
    <t>tire-bouchon</t>
  </si>
  <si>
    <t>thym</t>
  </si>
  <si>
    <t># 50</t>
  </si>
  <si>
    <t>serviettes papier</t>
  </si>
  <si>
    <t>15*24</t>
  </si>
  <si>
    <t>sac à glaçons</t>
  </si>
  <si>
    <t>chips</t>
  </si>
  <si>
    <t>vinaigrette</t>
  </si>
  <si>
    <t>sauce</t>
  </si>
  <si>
    <t>plastiques (couleur)</t>
  </si>
  <si>
    <t>carafes</t>
  </si>
  <si>
    <t>petits en verre</t>
  </si>
  <si>
    <t>carton</t>
  </si>
  <si>
    <t>(if ou égouttoir à bouteilles) plast.</t>
  </si>
  <si>
    <t>tournevis et embouts</t>
  </si>
  <si>
    <t>set</t>
  </si>
  <si>
    <t>"jaune"</t>
  </si>
  <si>
    <t>diable</t>
  </si>
  <si>
    <t>"bleu"</t>
  </si>
  <si>
    <t>Yvon</t>
  </si>
  <si>
    <t>brassage</t>
  </si>
  <si>
    <t>transfert bière 30</t>
  </si>
  <si>
    <t>pompe</t>
  </si>
  <si>
    <t>3 m + 5 m</t>
  </si>
  <si>
    <t>transfert bière</t>
  </si>
  <si>
    <t>tuyaux</t>
  </si>
  <si>
    <t>Christian</t>
  </si>
  <si>
    <t>pour moulin à malt</t>
  </si>
  <si>
    <t>perceuse</t>
  </si>
  <si>
    <t>ingrédients</t>
  </si>
  <si>
    <t>moulin</t>
  </si>
  <si>
    <t>à acheter</t>
  </si>
  <si>
    <r>
      <t xml:space="preserve">détenteur
(si </t>
    </r>
    <r>
      <rPr>
        <b/>
        <sz val="10"/>
        <rFont val="Calibri"/>
        <family val="2"/>
      </rPr>
      <t>≠</t>
    </r>
    <r>
      <rPr>
        <b/>
        <sz val="10"/>
        <rFont val="Arial"/>
        <family val="2"/>
      </rPr>
      <t xml:space="preserve"> propriétaire
ou responsable)</t>
    </r>
  </si>
  <si>
    <t>catégorie stockage</t>
  </si>
  <si>
    <t>responsable</t>
  </si>
  <si>
    <t>propriétaire</t>
  </si>
  <si>
    <t>date de màj</t>
  </si>
  <si>
    <t>base de calcul</t>
  </si>
  <si>
    <t>nb</t>
  </si>
  <si>
    <t>évènement</t>
  </si>
  <si>
    <t>intitulé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</si>
</sst>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dd/mm/yy;@"/>
    <numFmt numFmtId="166" formatCode="0.0&quot; kg&quot;"/>
    <numFmt numFmtId="167" formatCode="0&quot; g&quot;"/>
    <numFmt numFmtId="168" formatCode="0&quot; cl&quot;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name val="Symbol"/>
      <family val="1"/>
      <charset val="2"/>
    </font>
    <font>
      <b/>
      <sz val="10"/>
      <name val="Calibri"/>
      <family val="2"/>
    </font>
    <font>
      <sz val="10"/>
      <color indexed="23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indexed="65"/>
        <bgColor auto="1"/>
      </patternFill>
    </fill>
    <fill>
      <patternFill patternType="lightUp">
        <fgColor theme="0" tint="-0.34998626667073579"/>
        <bgColor indexed="65"/>
      </patternFill>
    </fill>
    <fill>
      <patternFill patternType="solid">
        <fgColor indexed="4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1" fillId="0" borderId="0" xfId="1" applyAlignment="1">
      <alignment horizontal="center" vertical="center"/>
    </xf>
    <xf numFmtId="0" fontId="1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164" fontId="1" fillId="0" borderId="0" xfId="1" applyNumberFormat="1" applyAlignment="1">
      <alignment horizontal="center" vertical="center"/>
    </xf>
    <xf numFmtId="0" fontId="3" fillId="0" borderId="0" xfId="1" applyFont="1" applyAlignment="1">
      <alignment horizontal="center" vertical="center"/>
    </xf>
    <xf numFmtId="49" fontId="1" fillId="0" borderId="0" xfId="1" applyNumberFormat="1" applyAlignment="1">
      <alignment horizontal="center" vertical="center" wrapText="1"/>
    </xf>
    <xf numFmtId="0" fontId="1" fillId="0" borderId="0" xfId="1" applyAlignment="1">
      <alignment horizontal="right" vertical="center"/>
    </xf>
    <xf numFmtId="0" fontId="4" fillId="0" borderId="0" xfId="1" applyFont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1" fillId="0" borderId="1" xfId="1" applyBorder="1" applyAlignment="1">
      <alignment horizontal="left" vertical="center"/>
    </xf>
    <xf numFmtId="165" fontId="1" fillId="2" borderId="2" xfId="1" applyNumberFormat="1" applyFont="1" applyFill="1" applyBorder="1" applyAlignment="1">
      <alignment horizontal="left" vertical="center"/>
    </xf>
    <xf numFmtId="0" fontId="1" fillId="3" borderId="2" xfId="1" applyFont="1" applyFill="1" applyBorder="1" applyAlignment="1">
      <alignment horizontal="left" vertical="center"/>
    </xf>
    <xf numFmtId="1" fontId="1" fillId="0" borderId="2" xfId="1" applyNumberForma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49" fontId="1" fillId="0" borderId="3" xfId="1" applyNumberFormat="1" applyBorder="1" applyAlignment="1">
      <alignment horizontal="left" vertical="center" wrapText="1"/>
    </xf>
    <xf numFmtId="0" fontId="1" fillId="0" borderId="2" xfId="1" applyBorder="1" applyAlignment="1">
      <alignment horizontal="right" vertical="center"/>
    </xf>
    <xf numFmtId="0" fontId="1" fillId="4" borderId="1" xfId="1" applyFill="1" applyBorder="1" applyAlignment="1">
      <alignment horizontal="left" vertical="center" shrinkToFit="1"/>
    </xf>
    <xf numFmtId="0" fontId="1" fillId="4" borderId="2" xfId="1" applyFill="1" applyBorder="1" applyAlignment="1">
      <alignment horizontal="left" vertical="center" shrinkToFit="1"/>
    </xf>
    <xf numFmtId="16" fontId="3" fillId="0" borderId="2" xfId="1" applyNumberFormat="1" applyFont="1" applyBorder="1" applyAlignment="1">
      <alignment horizontal="center" vertical="center"/>
    </xf>
    <xf numFmtId="0" fontId="1" fillId="0" borderId="2" xfId="1" applyFont="1" applyBorder="1" applyAlignment="1">
      <alignment horizontal="right" vertical="center"/>
    </xf>
    <xf numFmtId="0" fontId="1" fillId="0" borderId="1" xfId="1" applyFont="1" applyBorder="1" applyAlignment="1">
      <alignment horizontal="center" vertical="center"/>
    </xf>
    <xf numFmtId="49" fontId="1" fillId="0" borderId="3" xfId="1" applyNumberFormat="1" applyFont="1" applyBorder="1" applyAlignment="1">
      <alignment horizontal="left" vertical="center" wrapText="1"/>
    </xf>
    <xf numFmtId="0" fontId="1" fillId="0" borderId="1" xfId="1" applyFont="1" applyBorder="1" applyAlignment="1">
      <alignment horizontal="left" vertical="center"/>
    </xf>
    <xf numFmtId="1" fontId="1" fillId="0" borderId="2" xfId="1" applyNumberFormat="1" applyFont="1" applyBorder="1" applyAlignment="1">
      <alignment horizontal="center" vertical="center"/>
    </xf>
    <xf numFmtId="166" fontId="1" fillId="0" borderId="2" xfId="1" applyNumberFormat="1" applyFont="1" applyBorder="1" applyAlignment="1">
      <alignment horizontal="left" vertical="center"/>
    </xf>
    <xf numFmtId="1" fontId="1" fillId="4" borderId="2" xfId="1" applyNumberFormat="1" applyFill="1" applyBorder="1" applyAlignment="1">
      <alignment horizontal="center" vertical="center"/>
    </xf>
    <xf numFmtId="167" fontId="2" fillId="0" borderId="2" xfId="1" applyNumberFormat="1" applyFont="1" applyBorder="1" applyAlignment="1">
      <alignment horizontal="left" vertical="center" shrinkToFit="1"/>
    </xf>
    <xf numFmtId="1" fontId="1" fillId="5" borderId="2" xfId="1" applyNumberFormat="1" applyFill="1" applyBorder="1" applyAlignment="1">
      <alignment horizontal="center" vertical="center"/>
    </xf>
    <xf numFmtId="49" fontId="5" fillId="0" borderId="3" xfId="1" applyNumberFormat="1" applyFont="1" applyBorder="1" applyAlignment="1">
      <alignment horizontal="left" vertical="center" wrapText="1"/>
    </xf>
    <xf numFmtId="1" fontId="1" fillId="6" borderId="2" xfId="1" applyNumberFormat="1" applyFill="1" applyBorder="1" applyAlignment="1">
      <alignment horizontal="center" vertical="center"/>
    </xf>
    <xf numFmtId="1" fontId="1" fillId="7" borderId="2" xfId="1" applyNumberFormat="1" applyFill="1" applyBorder="1" applyAlignment="1">
      <alignment horizontal="center" vertical="center"/>
    </xf>
    <xf numFmtId="1" fontId="1" fillId="8" borderId="2" xfId="1" applyNumberFormat="1" applyFill="1" applyBorder="1" applyAlignment="1">
      <alignment horizontal="center" vertical="center"/>
    </xf>
    <xf numFmtId="164" fontId="1" fillId="0" borderId="2" xfId="1" applyNumberFormat="1" applyFont="1" applyBorder="1" applyAlignment="1">
      <alignment horizontal="center" vertical="center"/>
    </xf>
    <xf numFmtId="168" fontId="1" fillId="0" borderId="2" xfId="1" applyNumberFormat="1" applyBorder="1" applyAlignment="1">
      <alignment horizontal="center" vertical="center"/>
    </xf>
    <xf numFmtId="164" fontId="1" fillId="0" borderId="2" xfId="1" applyNumberFormat="1" applyBorder="1" applyAlignment="1">
      <alignment horizontal="center" vertical="center"/>
    </xf>
    <xf numFmtId="0" fontId="1" fillId="0" borderId="0" xfId="1" applyAlignment="1">
      <alignment horizontal="center" vertical="top"/>
    </xf>
    <xf numFmtId="0" fontId="1" fillId="0" borderId="0" xfId="1" applyFont="1" applyAlignment="1">
      <alignment horizontal="center" vertical="top" wrapText="1"/>
    </xf>
    <xf numFmtId="0" fontId="1" fillId="0" borderId="0" xfId="1" applyFont="1" applyAlignment="1">
      <alignment horizontal="center" vertical="top"/>
    </xf>
    <xf numFmtId="0" fontId="3" fillId="9" borderId="1" xfId="1" applyFont="1" applyFill="1" applyBorder="1" applyAlignment="1">
      <alignment horizontal="left" vertical="top" textRotation="180" wrapText="1" shrinkToFit="1"/>
    </xf>
    <xf numFmtId="0" fontId="3" fillId="9" borderId="1" xfId="1" applyFont="1" applyFill="1" applyBorder="1" applyAlignment="1">
      <alignment horizontal="left" vertical="top" wrapText="1" shrinkToFit="1"/>
    </xf>
    <xf numFmtId="0" fontId="3" fillId="9" borderId="1" xfId="1" applyFont="1" applyFill="1" applyBorder="1" applyAlignment="1">
      <alignment horizontal="left" vertical="top" shrinkToFit="1"/>
    </xf>
    <xf numFmtId="0" fontId="7" fillId="9" borderId="1" xfId="1" applyFont="1" applyFill="1" applyBorder="1" applyAlignment="1">
      <alignment horizontal="left" vertical="top" wrapText="1"/>
    </xf>
    <xf numFmtId="164" fontId="3" fillId="9" borderId="1" xfId="1" applyNumberFormat="1" applyFont="1" applyFill="1" applyBorder="1" applyAlignment="1">
      <alignment horizontal="center" vertical="top" wrapText="1"/>
    </xf>
    <xf numFmtId="0" fontId="3" fillId="9" borderId="1" xfId="1" applyFont="1" applyFill="1" applyBorder="1" applyAlignment="1">
      <alignment horizontal="center" vertical="top" shrinkToFit="1"/>
    </xf>
    <xf numFmtId="49" fontId="3" fillId="9" borderId="1" xfId="1" applyNumberFormat="1" applyFont="1" applyFill="1" applyBorder="1" applyAlignment="1">
      <alignment horizontal="left" vertical="top" wrapText="1" shrinkToFit="1"/>
    </xf>
    <xf numFmtId="0" fontId="3" fillId="9" borderId="1" xfId="1" applyFont="1" applyFill="1" applyBorder="1" applyAlignment="1">
      <alignment horizontal="center" vertical="top" wrapText="1"/>
    </xf>
    <xf numFmtId="0" fontId="3" fillId="9" borderId="1" xfId="1" applyFont="1" applyFill="1" applyBorder="1" applyAlignment="1">
      <alignment horizontal="right" vertical="top" shrinkToFit="1"/>
    </xf>
  </cellXfs>
  <cellStyles count="2">
    <cellStyle name="Normal" xfId="0" builtinId="0"/>
    <cellStyle name="Normal 12" xfId="1" xr:uid="{6917322E-5F22-4B45-AC73-8F2108532FEF}"/>
  </cellStyles>
  <dxfs count="5">
    <dxf>
      <font>
        <color auto="1"/>
      </font>
      <fill>
        <patternFill>
          <bgColor rgb="FFFFC000"/>
        </patternFill>
      </fill>
    </dxf>
    <dxf>
      <font>
        <b/>
        <i val="0"/>
        <condense val="0"/>
        <extend val="0"/>
      </font>
      <fill>
        <patternFill>
          <bgColor indexed="11"/>
        </patternFill>
      </fill>
    </dxf>
    <dxf>
      <font>
        <b/>
        <i val="0"/>
        <condense val="0"/>
        <extend val="0"/>
      </font>
      <fill>
        <patternFill>
          <bgColor indexed="52"/>
        </patternFill>
      </fill>
    </dxf>
    <dxf>
      <fill>
        <patternFill>
          <bgColor rgb="FFFF99CC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19050</xdr:colOff>
      <xdr:row>0</xdr:row>
      <xdr:rowOff>19050</xdr:rowOff>
    </xdr:from>
    <xdr:ext cx="285750" cy="285750"/>
    <xdr:grpSp>
      <xdr:nvGrpSpPr>
        <xdr:cNvPr id="2" name="Group 25">
          <a:extLst>
            <a:ext uri="{FF2B5EF4-FFF2-40B4-BE49-F238E27FC236}">
              <a16:creationId xmlns:a16="http://schemas.microsoft.com/office/drawing/2014/main" id="{D7E2AC30-C37C-47D9-8D48-67673A44E6C6}"/>
            </a:ext>
          </a:extLst>
        </xdr:cNvPr>
        <xdr:cNvGrpSpPr>
          <a:grpSpLocks noChangeAspect="1"/>
        </xdr:cNvGrpSpPr>
      </xdr:nvGrpSpPr>
      <xdr:grpSpPr bwMode="auto">
        <a:xfrm>
          <a:off x="19050" y="19050"/>
          <a:ext cx="285750" cy="285750"/>
          <a:chOff x="397" y="9"/>
          <a:chExt cx="55" cy="53"/>
        </a:xfrm>
      </xdr:grpSpPr>
      <xdr:pic macro="[0]!Feuil29.tri_mat_intitule1">
        <xdr:nvPicPr>
          <xdr:cNvPr id="3" name="Picture 21" descr="C:\Program Files\Microsoft Office\Clipart\Publisher\WB00488_.GIF">
            <a:extLst>
              <a:ext uri="{FF2B5EF4-FFF2-40B4-BE49-F238E27FC236}">
                <a16:creationId xmlns:a16="http://schemas.microsoft.com/office/drawing/2014/main" id="{D48527A2-B4D1-41A4-BC82-E24938C09B2F}"/>
              </a:ext>
            </a:extLst>
          </xdr:cNvPr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397" y="9"/>
            <a:ext cx="55" cy="5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grpSp>
        <xdr:nvGrpSpPr>
          <xdr:cNvPr id="4" name="Group 24">
            <a:extLst>
              <a:ext uri="{FF2B5EF4-FFF2-40B4-BE49-F238E27FC236}">
                <a16:creationId xmlns:a16="http://schemas.microsoft.com/office/drawing/2014/main" id="{0A15218D-8F5B-440B-8B6D-E850CCD45C55}"/>
              </a:ext>
            </a:extLst>
          </xdr:cNvPr>
          <xdr:cNvGrpSpPr>
            <a:grpSpLocks noChangeAspect="1"/>
          </xdr:cNvGrpSpPr>
        </xdr:nvGrpSpPr>
        <xdr:grpSpPr bwMode="auto">
          <a:xfrm>
            <a:off x="406" y="16"/>
            <a:ext cx="37" cy="38"/>
            <a:chOff x="402" y="16"/>
            <a:chExt cx="37" cy="38"/>
          </a:xfrm>
        </xdr:grpSpPr>
        <xdr:sp macro="[0]!Feuil29.tri_mat_intitule1" textlink="">
          <xdr:nvSpPr>
            <xdr:cNvPr id="5" name="WordArt 16">
              <a:extLst>
                <a:ext uri="{FF2B5EF4-FFF2-40B4-BE49-F238E27FC236}">
                  <a16:creationId xmlns:a16="http://schemas.microsoft.com/office/drawing/2014/main" id="{BAC91321-B5D6-483B-9177-EB7E758CA497}"/>
                </a:ext>
              </a:extLst>
            </xdr:cNvPr>
            <xdr:cNvSpPr>
              <a:spLocks noChangeArrowheads="1" noChangeShapeType="1" noTextEdit="1"/>
            </xdr:cNvSpPr>
          </xdr:nvSpPr>
          <xdr:spPr bwMode="auto">
            <a:xfrm>
              <a:off x="402" y="18"/>
              <a:ext cx="15" cy="12"/>
            </a:xfrm>
            <a:prstGeom prst="rect">
              <a:avLst/>
            </a:prstGeom>
          </xdr:spPr>
          <xdr:txBody>
            <a:bodyPr wrap="none" fromWordArt="1">
              <a:prstTxWarp prst="textSlantUp">
                <a:avLst>
                  <a:gd name="adj" fmla="val 0"/>
                </a:avLst>
              </a:prstTxWarp>
            </a:bodyPr>
            <a:lstStyle/>
            <a:p>
              <a:pPr algn="ctr" rtl="0"/>
              <a:r>
                <a:rPr lang="fr-FR" sz="800" b="1" kern="10" spc="0">
                  <a:ln w="9525">
                    <a:noFill/>
                    <a:round/>
                    <a:headEnd/>
                    <a:tailEnd/>
                  </a:ln>
                  <a:solidFill>
                    <a:srgbClr val="333399"/>
                  </a:solidFill>
                  <a:effectLst/>
                  <a:latin typeface="Book Antiqua"/>
                </a:rPr>
                <a:t>A</a:t>
              </a:r>
            </a:p>
          </xdr:txBody>
        </xdr:sp>
        <xdr:sp macro="[0]!Feuil29.tri_mat_intitule1" textlink="">
          <xdr:nvSpPr>
            <xdr:cNvPr id="6" name="WordArt 17">
              <a:extLst>
                <a:ext uri="{FF2B5EF4-FFF2-40B4-BE49-F238E27FC236}">
                  <a16:creationId xmlns:a16="http://schemas.microsoft.com/office/drawing/2014/main" id="{BD6480D9-8AA3-47F5-8B39-705B362DD9CE}"/>
                </a:ext>
              </a:extLst>
            </xdr:cNvPr>
            <xdr:cNvSpPr>
              <a:spLocks noChangeArrowheads="1" noChangeShapeType="1" noTextEdit="1"/>
            </xdr:cNvSpPr>
          </xdr:nvSpPr>
          <xdr:spPr bwMode="auto">
            <a:xfrm>
              <a:off x="402" y="39"/>
              <a:ext cx="15" cy="11"/>
            </a:xfrm>
            <a:prstGeom prst="rect">
              <a:avLst/>
            </a:prstGeom>
          </xdr:spPr>
          <xdr:txBody>
            <a:bodyPr wrap="none" fromWordArt="1">
              <a:prstTxWarp prst="textSlantUp">
                <a:avLst>
                  <a:gd name="adj" fmla="val 0"/>
                </a:avLst>
              </a:prstTxWarp>
            </a:bodyPr>
            <a:lstStyle/>
            <a:p>
              <a:pPr algn="ctr" rtl="0"/>
              <a:r>
                <a:rPr lang="fr-FR" sz="800" b="1" kern="10" spc="0">
                  <a:ln w="9525">
                    <a:noFill/>
                    <a:round/>
                    <a:headEnd/>
                    <a:tailEnd/>
                  </a:ln>
                  <a:solidFill>
                    <a:srgbClr val="993300"/>
                  </a:solidFill>
                  <a:effectLst/>
                  <a:latin typeface="Book Antiqua"/>
                </a:rPr>
                <a:t>Z</a:t>
              </a:r>
            </a:p>
          </xdr:txBody>
        </xdr:sp>
        <xdr:sp macro="[0]!Feuil29.tri_mat_intitule1" textlink="">
          <xdr:nvSpPr>
            <xdr:cNvPr id="7" name="AutoShape 23">
              <a:extLst>
                <a:ext uri="{FF2B5EF4-FFF2-40B4-BE49-F238E27FC236}">
                  <a16:creationId xmlns:a16="http://schemas.microsoft.com/office/drawing/2014/main" id="{D5235B36-CCBA-471A-9520-B49DCD7CA5D1}"/>
                </a:ext>
              </a:extLst>
            </xdr:cNvPr>
            <xdr:cNvSpPr>
              <a:spLocks noChangeAspect="1" noChangeArrowheads="1"/>
            </xdr:cNvSpPr>
          </xdr:nvSpPr>
          <xdr:spPr bwMode="auto">
            <a:xfrm>
              <a:off x="424" y="16"/>
              <a:ext cx="15" cy="38"/>
            </a:xfrm>
            <a:prstGeom prst="downArrow">
              <a:avLst>
                <a:gd name="adj1" fmla="val 33333"/>
                <a:gd name="adj2" fmla="val 86368"/>
              </a:avLst>
            </a:prstGeom>
            <a:solidFill>
              <a:srgbClr val="000000"/>
            </a:solidFill>
            <a:ln w="9525">
              <a:noFill/>
              <a:miter lim="800000"/>
              <a:headEnd/>
              <a:tailEnd/>
            </a:ln>
          </xdr:spPr>
        </xdr:sp>
      </xdr:grpSp>
    </xdr:grpSp>
    <xdr:clientData fPrintsWithSheet="0"/>
  </xdr:oneCellAnchor>
  <xdr:oneCellAnchor>
    <xdr:from>
      <xdr:col>10</xdr:col>
      <xdr:colOff>1428750</xdr:colOff>
      <xdr:row>0</xdr:row>
      <xdr:rowOff>85725</xdr:rowOff>
    </xdr:from>
    <xdr:ext cx="285750" cy="285750"/>
    <xdr:grpSp>
      <xdr:nvGrpSpPr>
        <xdr:cNvPr id="8" name="Group 25">
          <a:extLst>
            <a:ext uri="{FF2B5EF4-FFF2-40B4-BE49-F238E27FC236}">
              <a16:creationId xmlns:a16="http://schemas.microsoft.com/office/drawing/2014/main" id="{5A6DAE44-CEE8-48EC-B247-B1F48B18405E}"/>
            </a:ext>
          </a:extLst>
        </xdr:cNvPr>
        <xdr:cNvGrpSpPr>
          <a:grpSpLocks noChangeAspect="1"/>
        </xdr:cNvGrpSpPr>
      </xdr:nvGrpSpPr>
      <xdr:grpSpPr bwMode="auto">
        <a:xfrm>
          <a:off x="9736207" y="85725"/>
          <a:ext cx="285750" cy="285750"/>
          <a:chOff x="397" y="9"/>
          <a:chExt cx="55" cy="53"/>
        </a:xfrm>
      </xdr:grpSpPr>
      <xdr:pic macro="[0]!Feuil29.tri_mat_cat_stock">
        <xdr:nvPicPr>
          <xdr:cNvPr id="9" name="Picture 21" descr="C:\Program Files\Microsoft Office\Clipart\Publisher\WB00488_.GIF">
            <a:extLst>
              <a:ext uri="{FF2B5EF4-FFF2-40B4-BE49-F238E27FC236}">
                <a16:creationId xmlns:a16="http://schemas.microsoft.com/office/drawing/2014/main" id="{920997E5-A5B3-483C-BD59-D00E0E988427}"/>
              </a:ext>
            </a:extLst>
          </xdr:cNvPr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397" y="9"/>
            <a:ext cx="55" cy="5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grpSp>
        <xdr:nvGrpSpPr>
          <xdr:cNvPr id="10" name="Group 24">
            <a:extLst>
              <a:ext uri="{FF2B5EF4-FFF2-40B4-BE49-F238E27FC236}">
                <a16:creationId xmlns:a16="http://schemas.microsoft.com/office/drawing/2014/main" id="{C1E49470-DDE2-44D9-8FA2-97015CDB3CAD}"/>
              </a:ext>
            </a:extLst>
          </xdr:cNvPr>
          <xdr:cNvGrpSpPr>
            <a:grpSpLocks noChangeAspect="1"/>
          </xdr:cNvGrpSpPr>
        </xdr:nvGrpSpPr>
        <xdr:grpSpPr bwMode="auto">
          <a:xfrm>
            <a:off x="406" y="16"/>
            <a:ext cx="37" cy="38"/>
            <a:chOff x="402" y="16"/>
            <a:chExt cx="37" cy="38"/>
          </a:xfrm>
        </xdr:grpSpPr>
        <xdr:sp macro="[0]!Feuil29.tri_mat_cat_stock" textlink="">
          <xdr:nvSpPr>
            <xdr:cNvPr id="11" name="WordArt 16">
              <a:extLst>
                <a:ext uri="{FF2B5EF4-FFF2-40B4-BE49-F238E27FC236}">
                  <a16:creationId xmlns:a16="http://schemas.microsoft.com/office/drawing/2014/main" id="{3727B544-4657-415C-8ECB-F64272508D9C}"/>
                </a:ext>
              </a:extLst>
            </xdr:cNvPr>
            <xdr:cNvSpPr>
              <a:spLocks noChangeArrowheads="1" noChangeShapeType="1" noTextEdit="1"/>
            </xdr:cNvSpPr>
          </xdr:nvSpPr>
          <xdr:spPr bwMode="auto">
            <a:xfrm>
              <a:off x="402" y="18"/>
              <a:ext cx="15" cy="12"/>
            </a:xfrm>
            <a:prstGeom prst="rect">
              <a:avLst/>
            </a:prstGeom>
          </xdr:spPr>
          <xdr:txBody>
            <a:bodyPr wrap="none" fromWordArt="1">
              <a:prstTxWarp prst="textSlantUp">
                <a:avLst>
                  <a:gd name="adj" fmla="val 0"/>
                </a:avLst>
              </a:prstTxWarp>
            </a:bodyPr>
            <a:lstStyle/>
            <a:p>
              <a:pPr algn="ctr" rtl="0"/>
              <a:r>
                <a:rPr lang="fr-FR" sz="800" b="1" kern="10" spc="0">
                  <a:ln w="9525">
                    <a:noFill/>
                    <a:round/>
                    <a:headEnd/>
                    <a:tailEnd/>
                  </a:ln>
                  <a:solidFill>
                    <a:srgbClr val="333399"/>
                  </a:solidFill>
                  <a:effectLst/>
                  <a:latin typeface="Book Antiqua"/>
                </a:rPr>
                <a:t>A</a:t>
              </a:r>
            </a:p>
          </xdr:txBody>
        </xdr:sp>
        <xdr:sp macro="[0]!Feuil29.tri_mat_cat_stock" textlink="">
          <xdr:nvSpPr>
            <xdr:cNvPr id="12" name="WordArt 17">
              <a:extLst>
                <a:ext uri="{FF2B5EF4-FFF2-40B4-BE49-F238E27FC236}">
                  <a16:creationId xmlns:a16="http://schemas.microsoft.com/office/drawing/2014/main" id="{470233B4-F765-443B-9421-878CF5E18E27}"/>
                </a:ext>
              </a:extLst>
            </xdr:cNvPr>
            <xdr:cNvSpPr>
              <a:spLocks noChangeArrowheads="1" noChangeShapeType="1" noTextEdit="1"/>
            </xdr:cNvSpPr>
          </xdr:nvSpPr>
          <xdr:spPr bwMode="auto">
            <a:xfrm>
              <a:off x="402" y="39"/>
              <a:ext cx="15" cy="11"/>
            </a:xfrm>
            <a:prstGeom prst="rect">
              <a:avLst/>
            </a:prstGeom>
          </xdr:spPr>
          <xdr:txBody>
            <a:bodyPr wrap="none" fromWordArt="1">
              <a:prstTxWarp prst="textSlantUp">
                <a:avLst>
                  <a:gd name="adj" fmla="val 0"/>
                </a:avLst>
              </a:prstTxWarp>
            </a:bodyPr>
            <a:lstStyle/>
            <a:p>
              <a:pPr algn="ctr" rtl="0"/>
              <a:r>
                <a:rPr lang="fr-FR" sz="800" b="1" kern="10" spc="0">
                  <a:ln w="9525">
                    <a:noFill/>
                    <a:round/>
                    <a:headEnd/>
                    <a:tailEnd/>
                  </a:ln>
                  <a:solidFill>
                    <a:srgbClr val="993300"/>
                  </a:solidFill>
                  <a:effectLst/>
                  <a:latin typeface="Book Antiqua"/>
                </a:rPr>
                <a:t>Z</a:t>
              </a:r>
            </a:p>
          </xdr:txBody>
        </xdr:sp>
        <xdr:sp macro="[0]!Feuil29.tri_mat_cat_stock" textlink="">
          <xdr:nvSpPr>
            <xdr:cNvPr id="13" name="AutoShape 23">
              <a:extLst>
                <a:ext uri="{FF2B5EF4-FFF2-40B4-BE49-F238E27FC236}">
                  <a16:creationId xmlns:a16="http://schemas.microsoft.com/office/drawing/2014/main" id="{6C0215B9-3F49-4911-B351-FE1DF43A3DEA}"/>
                </a:ext>
              </a:extLst>
            </xdr:cNvPr>
            <xdr:cNvSpPr>
              <a:spLocks noChangeAspect="1" noChangeArrowheads="1"/>
            </xdr:cNvSpPr>
          </xdr:nvSpPr>
          <xdr:spPr bwMode="auto">
            <a:xfrm>
              <a:off x="424" y="16"/>
              <a:ext cx="15" cy="38"/>
            </a:xfrm>
            <a:prstGeom prst="downArrow">
              <a:avLst>
                <a:gd name="adj1" fmla="val 33333"/>
                <a:gd name="adj2" fmla="val 86368"/>
              </a:avLst>
            </a:prstGeom>
            <a:solidFill>
              <a:srgbClr val="000000"/>
            </a:solidFill>
            <a:ln w="9525">
              <a:noFill/>
              <a:miter lim="800000"/>
              <a:headEnd/>
              <a:tailEnd/>
            </a:ln>
          </xdr:spPr>
        </xdr:sp>
      </xdr:grpSp>
    </xdr:grpSp>
    <xdr:clientData fPrintsWithSheet="0"/>
  </xdr:oneCellAnchor>
  <xdr:twoCellAnchor>
    <xdr:from>
      <xdr:col>9</xdr:col>
      <xdr:colOff>676275</xdr:colOff>
      <xdr:row>0</xdr:row>
      <xdr:rowOff>142875</xdr:rowOff>
    </xdr:from>
    <xdr:to>
      <xdr:col>9</xdr:col>
      <xdr:colOff>971550</xdr:colOff>
      <xdr:row>0</xdr:row>
      <xdr:rowOff>447675</xdr:rowOff>
    </xdr:to>
    <xdr:grpSp>
      <xdr:nvGrpSpPr>
        <xdr:cNvPr id="14" name="Group 25">
          <a:extLst>
            <a:ext uri="{FF2B5EF4-FFF2-40B4-BE49-F238E27FC236}">
              <a16:creationId xmlns:a16="http://schemas.microsoft.com/office/drawing/2014/main" id="{1595ED8D-7076-415E-B961-1E1A0231F10C}"/>
            </a:ext>
          </a:extLst>
        </xdr:cNvPr>
        <xdr:cNvGrpSpPr>
          <a:grpSpLocks noChangeAspect="1"/>
        </xdr:cNvGrpSpPr>
      </xdr:nvGrpSpPr>
      <xdr:grpSpPr bwMode="auto">
        <a:xfrm>
          <a:off x="7791036" y="142875"/>
          <a:ext cx="295275" cy="304800"/>
          <a:chOff x="397" y="9"/>
          <a:chExt cx="55" cy="53"/>
        </a:xfrm>
      </xdr:grpSpPr>
      <xdr:pic macro="[0]!Feuil29.tri_mat_responsable">
        <xdr:nvPicPr>
          <xdr:cNvPr id="15" name="Picture 21" descr="C:\Program Files\Microsoft Office\Clipart\Publisher\WB00488_.GIF">
            <a:extLst>
              <a:ext uri="{FF2B5EF4-FFF2-40B4-BE49-F238E27FC236}">
                <a16:creationId xmlns:a16="http://schemas.microsoft.com/office/drawing/2014/main" id="{7CE818BD-D4BD-4669-9471-2BE57C790E0F}"/>
              </a:ext>
            </a:extLst>
          </xdr:cNvPr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397" y="9"/>
            <a:ext cx="55" cy="5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grpSp>
        <xdr:nvGrpSpPr>
          <xdr:cNvPr id="16" name="Group 24">
            <a:extLst>
              <a:ext uri="{FF2B5EF4-FFF2-40B4-BE49-F238E27FC236}">
                <a16:creationId xmlns:a16="http://schemas.microsoft.com/office/drawing/2014/main" id="{869E996F-5A56-45EC-B715-F15DA5F70A52}"/>
              </a:ext>
            </a:extLst>
          </xdr:cNvPr>
          <xdr:cNvGrpSpPr>
            <a:grpSpLocks noChangeAspect="1"/>
          </xdr:cNvGrpSpPr>
        </xdr:nvGrpSpPr>
        <xdr:grpSpPr bwMode="auto">
          <a:xfrm>
            <a:off x="406" y="16"/>
            <a:ext cx="37" cy="38"/>
            <a:chOff x="402" y="16"/>
            <a:chExt cx="37" cy="38"/>
          </a:xfrm>
        </xdr:grpSpPr>
        <xdr:sp macro="[0]!Feuil29.tri_mat_responsable" textlink="">
          <xdr:nvSpPr>
            <xdr:cNvPr id="17" name="WordArt 16">
              <a:extLst>
                <a:ext uri="{FF2B5EF4-FFF2-40B4-BE49-F238E27FC236}">
                  <a16:creationId xmlns:a16="http://schemas.microsoft.com/office/drawing/2014/main" id="{3D85E8D8-B08A-41F2-B81D-11BCFF70C3AD}"/>
                </a:ext>
              </a:extLst>
            </xdr:cNvPr>
            <xdr:cNvSpPr>
              <a:spLocks noChangeArrowheads="1" noChangeShapeType="1" noTextEdit="1"/>
            </xdr:cNvSpPr>
          </xdr:nvSpPr>
          <xdr:spPr bwMode="auto">
            <a:xfrm>
              <a:off x="402" y="17"/>
              <a:ext cx="16" cy="12"/>
            </a:xfrm>
            <a:prstGeom prst="rect">
              <a:avLst/>
            </a:prstGeom>
          </xdr:spPr>
          <xdr:txBody>
            <a:bodyPr wrap="none" fromWordArt="1">
              <a:prstTxWarp prst="textSlantUp">
                <a:avLst>
                  <a:gd name="adj" fmla="val 0"/>
                </a:avLst>
              </a:prstTxWarp>
            </a:bodyPr>
            <a:lstStyle/>
            <a:p>
              <a:pPr algn="ctr" rtl="0"/>
              <a:r>
                <a:rPr lang="fr-FR" sz="800" b="1" kern="10" spc="0">
                  <a:ln w="9525">
                    <a:noFill/>
                    <a:round/>
                    <a:headEnd/>
                    <a:tailEnd/>
                  </a:ln>
                  <a:solidFill>
                    <a:srgbClr val="333399"/>
                  </a:solidFill>
                  <a:effectLst/>
                  <a:latin typeface="Book Antiqua"/>
                </a:rPr>
                <a:t>A</a:t>
              </a:r>
            </a:p>
          </xdr:txBody>
        </xdr:sp>
        <xdr:sp macro="[0]!Feuil29.tri_mat_responsable" textlink="">
          <xdr:nvSpPr>
            <xdr:cNvPr id="18" name="WordArt 17">
              <a:extLst>
                <a:ext uri="{FF2B5EF4-FFF2-40B4-BE49-F238E27FC236}">
                  <a16:creationId xmlns:a16="http://schemas.microsoft.com/office/drawing/2014/main" id="{F0676EAA-3AC2-4A27-97D2-45F3EA01E2C7}"/>
                </a:ext>
              </a:extLst>
            </xdr:cNvPr>
            <xdr:cNvSpPr>
              <a:spLocks noChangeArrowheads="1" noChangeShapeType="1" noTextEdit="1"/>
            </xdr:cNvSpPr>
          </xdr:nvSpPr>
          <xdr:spPr bwMode="auto">
            <a:xfrm>
              <a:off x="402" y="39"/>
              <a:ext cx="16" cy="12"/>
            </a:xfrm>
            <a:prstGeom prst="rect">
              <a:avLst/>
            </a:prstGeom>
          </xdr:spPr>
          <xdr:txBody>
            <a:bodyPr wrap="none" fromWordArt="1">
              <a:prstTxWarp prst="textSlantUp">
                <a:avLst>
                  <a:gd name="adj" fmla="val 0"/>
                </a:avLst>
              </a:prstTxWarp>
            </a:bodyPr>
            <a:lstStyle/>
            <a:p>
              <a:pPr algn="ctr" rtl="0"/>
              <a:r>
                <a:rPr lang="fr-FR" sz="800" b="1" kern="10" spc="0">
                  <a:ln w="9525">
                    <a:noFill/>
                    <a:round/>
                    <a:headEnd/>
                    <a:tailEnd/>
                  </a:ln>
                  <a:solidFill>
                    <a:srgbClr val="993300"/>
                  </a:solidFill>
                  <a:effectLst/>
                  <a:latin typeface="Book Antiqua"/>
                </a:rPr>
                <a:t>Z</a:t>
              </a:r>
            </a:p>
          </xdr:txBody>
        </xdr:sp>
        <xdr:sp macro="[0]!Feuil29.tri_mat_responsable" textlink="">
          <xdr:nvSpPr>
            <xdr:cNvPr id="19" name="AutoShape 23">
              <a:extLst>
                <a:ext uri="{FF2B5EF4-FFF2-40B4-BE49-F238E27FC236}">
                  <a16:creationId xmlns:a16="http://schemas.microsoft.com/office/drawing/2014/main" id="{A5A342C8-31CB-46A8-A867-3CFC84DC491B}"/>
                </a:ext>
              </a:extLst>
            </xdr:cNvPr>
            <xdr:cNvSpPr>
              <a:spLocks noChangeAspect="1" noChangeArrowheads="1"/>
            </xdr:cNvSpPr>
          </xdr:nvSpPr>
          <xdr:spPr bwMode="auto">
            <a:xfrm>
              <a:off x="424" y="16"/>
              <a:ext cx="15" cy="38"/>
            </a:xfrm>
            <a:prstGeom prst="downArrow">
              <a:avLst>
                <a:gd name="adj1" fmla="val 33333"/>
                <a:gd name="adj2" fmla="val 86368"/>
              </a:avLst>
            </a:prstGeom>
            <a:solidFill>
              <a:srgbClr val="000000"/>
            </a:solidFill>
            <a:ln w="9525">
              <a:noFill/>
              <a:miter lim="800000"/>
              <a:headEnd/>
              <a:tailEnd/>
            </a:ln>
          </xdr:spPr>
        </xdr:sp>
      </xdr:grpSp>
    </xdr:grpSp>
    <xdr:clientData fPrintsWithSheet="0"/>
  </xdr:twoCellAnchor>
  <xdr:oneCellAnchor>
    <xdr:from>
      <xdr:col>3</xdr:col>
      <xdr:colOff>200025</xdr:colOff>
      <xdr:row>0</xdr:row>
      <xdr:rowOff>190500</xdr:rowOff>
    </xdr:from>
    <xdr:ext cx="285750" cy="285750"/>
    <xdr:grpSp>
      <xdr:nvGrpSpPr>
        <xdr:cNvPr id="20" name="Group 25">
          <a:extLst>
            <a:ext uri="{FF2B5EF4-FFF2-40B4-BE49-F238E27FC236}">
              <a16:creationId xmlns:a16="http://schemas.microsoft.com/office/drawing/2014/main" id="{FF7F413D-4800-4AAA-92FD-9ADFB70420BC}"/>
            </a:ext>
          </a:extLst>
        </xdr:cNvPr>
        <xdr:cNvGrpSpPr>
          <a:grpSpLocks/>
        </xdr:cNvGrpSpPr>
      </xdr:nvGrpSpPr>
      <xdr:grpSpPr bwMode="auto">
        <a:xfrm>
          <a:off x="1442416" y="190500"/>
          <a:ext cx="285750" cy="285750"/>
          <a:chOff x="397" y="9"/>
          <a:chExt cx="55" cy="53"/>
        </a:xfrm>
      </xdr:grpSpPr>
      <xdr:pic macro="[0]!Feuil29.tri_mat_intitule2">
        <xdr:nvPicPr>
          <xdr:cNvPr id="21" name="Picture 21" descr="C:\Program Files\Microsoft Office\Clipart\Publisher\WB00488_.GIF">
            <a:extLst>
              <a:ext uri="{FF2B5EF4-FFF2-40B4-BE49-F238E27FC236}">
                <a16:creationId xmlns:a16="http://schemas.microsoft.com/office/drawing/2014/main" id="{B05A529D-5A05-4F0C-AAFD-36AA596DE88C}"/>
              </a:ext>
            </a:extLst>
          </xdr:cNvPr>
          <xdr:cNvPicPr preferRelativeResize="0">
            <a:picLocks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397" y="9"/>
            <a:ext cx="55" cy="5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grpSp>
        <xdr:nvGrpSpPr>
          <xdr:cNvPr id="22" name="Group 24">
            <a:extLst>
              <a:ext uri="{FF2B5EF4-FFF2-40B4-BE49-F238E27FC236}">
                <a16:creationId xmlns:a16="http://schemas.microsoft.com/office/drawing/2014/main" id="{5F5BB0EA-6651-47DD-9519-ADE1DE5A708D}"/>
              </a:ext>
            </a:extLst>
          </xdr:cNvPr>
          <xdr:cNvGrpSpPr>
            <a:grpSpLocks/>
          </xdr:cNvGrpSpPr>
        </xdr:nvGrpSpPr>
        <xdr:grpSpPr bwMode="auto">
          <a:xfrm>
            <a:off x="406" y="16"/>
            <a:ext cx="37" cy="38"/>
            <a:chOff x="402" y="16"/>
            <a:chExt cx="37" cy="38"/>
          </a:xfrm>
        </xdr:grpSpPr>
        <xdr:sp macro="[0]!Feuil29.tri_mat_intitule2" textlink="">
          <xdr:nvSpPr>
            <xdr:cNvPr id="23" name="WordArt 16">
              <a:extLst>
                <a:ext uri="{FF2B5EF4-FFF2-40B4-BE49-F238E27FC236}">
                  <a16:creationId xmlns:a16="http://schemas.microsoft.com/office/drawing/2014/main" id="{4E69B925-0808-42D6-8C41-B1C52D4ED146}"/>
                </a:ext>
              </a:extLst>
            </xdr:cNvPr>
            <xdr:cNvSpPr>
              <a:spLocks noChangeArrowheads="1" noChangeShapeType="1" noTextEdit="1"/>
            </xdr:cNvSpPr>
          </xdr:nvSpPr>
          <xdr:spPr bwMode="auto">
            <a:xfrm>
              <a:off x="402" y="18"/>
              <a:ext cx="15" cy="12"/>
            </a:xfrm>
            <a:prstGeom prst="rect">
              <a:avLst/>
            </a:prstGeom>
          </xdr:spPr>
          <xdr:txBody>
            <a:bodyPr wrap="none" fromWordArt="1">
              <a:prstTxWarp prst="textSlantUp">
                <a:avLst>
                  <a:gd name="adj" fmla="val 0"/>
                </a:avLst>
              </a:prstTxWarp>
            </a:bodyPr>
            <a:lstStyle/>
            <a:p>
              <a:pPr algn="ctr" rtl="0"/>
              <a:r>
                <a:rPr lang="fr-FR" sz="800" b="1" kern="10" spc="0">
                  <a:ln w="9525">
                    <a:noFill/>
                    <a:round/>
                    <a:headEnd/>
                    <a:tailEnd/>
                  </a:ln>
                  <a:solidFill>
                    <a:srgbClr val="333399"/>
                  </a:solidFill>
                  <a:effectLst/>
                  <a:latin typeface="Book Antiqua"/>
                </a:rPr>
                <a:t>A</a:t>
              </a:r>
            </a:p>
          </xdr:txBody>
        </xdr:sp>
        <xdr:sp macro="[0]!Feuil29.tri_mat_intitule2" textlink="">
          <xdr:nvSpPr>
            <xdr:cNvPr id="24" name="WordArt 17">
              <a:extLst>
                <a:ext uri="{FF2B5EF4-FFF2-40B4-BE49-F238E27FC236}">
                  <a16:creationId xmlns:a16="http://schemas.microsoft.com/office/drawing/2014/main" id="{AA0C5BBA-5A09-4A54-B7A0-D05A85670A07}"/>
                </a:ext>
              </a:extLst>
            </xdr:cNvPr>
            <xdr:cNvSpPr>
              <a:spLocks noChangeArrowheads="1" noChangeShapeType="1" noTextEdit="1"/>
            </xdr:cNvSpPr>
          </xdr:nvSpPr>
          <xdr:spPr bwMode="auto">
            <a:xfrm>
              <a:off x="402" y="39"/>
              <a:ext cx="15" cy="11"/>
            </a:xfrm>
            <a:prstGeom prst="rect">
              <a:avLst/>
            </a:prstGeom>
          </xdr:spPr>
          <xdr:txBody>
            <a:bodyPr wrap="none" fromWordArt="1">
              <a:prstTxWarp prst="textSlantUp">
                <a:avLst>
                  <a:gd name="adj" fmla="val 0"/>
                </a:avLst>
              </a:prstTxWarp>
            </a:bodyPr>
            <a:lstStyle/>
            <a:p>
              <a:pPr algn="ctr" rtl="0"/>
              <a:r>
                <a:rPr lang="fr-FR" sz="800" b="1" kern="10" spc="0">
                  <a:ln w="9525">
                    <a:noFill/>
                    <a:round/>
                    <a:headEnd/>
                    <a:tailEnd/>
                  </a:ln>
                  <a:solidFill>
                    <a:srgbClr val="993300"/>
                  </a:solidFill>
                  <a:effectLst/>
                  <a:latin typeface="Book Antiqua"/>
                </a:rPr>
                <a:t>Z</a:t>
              </a:r>
            </a:p>
          </xdr:txBody>
        </xdr:sp>
        <xdr:sp macro="[0]!Feuil29.tri_mat_intitule2" textlink="">
          <xdr:nvSpPr>
            <xdr:cNvPr id="25" name="AutoShape 23">
              <a:extLst>
                <a:ext uri="{FF2B5EF4-FFF2-40B4-BE49-F238E27FC236}">
                  <a16:creationId xmlns:a16="http://schemas.microsoft.com/office/drawing/2014/main" id="{9C96EB84-D68D-412E-BF9C-48367B12BC08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24" y="16"/>
              <a:ext cx="15" cy="38"/>
            </a:xfrm>
            <a:prstGeom prst="downArrow">
              <a:avLst>
                <a:gd name="adj1" fmla="val 33333"/>
                <a:gd name="adj2" fmla="val 86368"/>
              </a:avLst>
            </a:prstGeom>
            <a:solidFill>
              <a:srgbClr val="000000"/>
            </a:solidFill>
            <a:ln w="9525">
              <a:noFill/>
              <a:miter lim="800000"/>
              <a:headEnd/>
              <a:tailEnd/>
            </a:ln>
          </xdr:spPr>
        </xdr:sp>
      </xdr:grpSp>
    </xdr:grpSp>
    <xdr:clientData fPrintsWithSheet="0"/>
  </xdr:oneCellAnchor>
  <xdr:oneCellAnchor>
    <xdr:from>
      <xdr:col>3</xdr:col>
      <xdr:colOff>1619250</xdr:colOff>
      <xdr:row>0</xdr:row>
      <xdr:rowOff>57150</xdr:rowOff>
    </xdr:from>
    <xdr:ext cx="571500" cy="285750"/>
    <xdr:pic macro="[0]!tout_montrer">
      <xdr:nvPicPr>
        <xdr:cNvPr id="26" name="Picture 1" descr="C:\Program Files\Microsoft Office\Clipart\Publisher\HM00373_.WMF">
          <a:extLst>
            <a:ext uri="{FF2B5EF4-FFF2-40B4-BE49-F238E27FC236}">
              <a16:creationId xmlns:a16="http://schemas.microsoft.com/office/drawing/2014/main" id="{F8F66A3E-4F6B-45F0-8907-D7E5A38F6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86100" y="57150"/>
          <a:ext cx="5715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oneCellAnchor>
  <xdr:oneCellAnchor>
    <xdr:from>
      <xdr:col>4</xdr:col>
      <xdr:colOff>57150</xdr:colOff>
      <xdr:row>0</xdr:row>
      <xdr:rowOff>180975</xdr:rowOff>
    </xdr:from>
    <xdr:ext cx="238125" cy="247650"/>
    <xdr:grpSp>
      <xdr:nvGrpSpPr>
        <xdr:cNvPr id="27" name="Group 25">
          <a:extLst>
            <a:ext uri="{FF2B5EF4-FFF2-40B4-BE49-F238E27FC236}">
              <a16:creationId xmlns:a16="http://schemas.microsoft.com/office/drawing/2014/main" id="{D02F9638-CDC5-457B-9BDD-0F65DED124F2}"/>
            </a:ext>
          </a:extLst>
        </xdr:cNvPr>
        <xdr:cNvGrpSpPr>
          <a:grpSpLocks/>
        </xdr:cNvGrpSpPr>
      </xdr:nvGrpSpPr>
      <xdr:grpSpPr bwMode="auto">
        <a:xfrm>
          <a:off x="3535846" y="180975"/>
          <a:ext cx="238125" cy="247650"/>
          <a:chOff x="397" y="9"/>
          <a:chExt cx="55" cy="53"/>
        </a:xfrm>
      </xdr:grpSpPr>
      <xdr:pic macro="[0]!Feuil29.tri_mat_X">
        <xdr:nvPicPr>
          <xdr:cNvPr id="28" name="Picture 21" descr="C:\Program Files\Microsoft Office\Clipart\Publisher\WB00488_.GIF">
            <a:extLst>
              <a:ext uri="{FF2B5EF4-FFF2-40B4-BE49-F238E27FC236}">
                <a16:creationId xmlns:a16="http://schemas.microsoft.com/office/drawing/2014/main" id="{0D8D9B69-C9B2-42A6-8B9F-F4B3F9514786}"/>
              </a:ext>
            </a:extLst>
          </xdr:cNvPr>
          <xdr:cNvPicPr preferRelativeResize="0">
            <a:picLocks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397" y="9"/>
            <a:ext cx="55" cy="5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grpSp>
        <xdr:nvGrpSpPr>
          <xdr:cNvPr id="29" name="Group 24">
            <a:extLst>
              <a:ext uri="{FF2B5EF4-FFF2-40B4-BE49-F238E27FC236}">
                <a16:creationId xmlns:a16="http://schemas.microsoft.com/office/drawing/2014/main" id="{C23C4EC6-AF39-4AE2-9380-9CB085DD84C1}"/>
              </a:ext>
            </a:extLst>
          </xdr:cNvPr>
          <xdr:cNvGrpSpPr>
            <a:grpSpLocks/>
          </xdr:cNvGrpSpPr>
        </xdr:nvGrpSpPr>
        <xdr:grpSpPr bwMode="auto">
          <a:xfrm>
            <a:off x="406" y="16"/>
            <a:ext cx="37" cy="38"/>
            <a:chOff x="402" y="16"/>
            <a:chExt cx="37" cy="38"/>
          </a:xfrm>
        </xdr:grpSpPr>
        <xdr:sp macro="[0]!Feuil29.tri_mat_X" textlink="">
          <xdr:nvSpPr>
            <xdr:cNvPr id="30" name="WordArt 16">
              <a:extLst>
                <a:ext uri="{FF2B5EF4-FFF2-40B4-BE49-F238E27FC236}">
                  <a16:creationId xmlns:a16="http://schemas.microsoft.com/office/drawing/2014/main" id="{0EEA3E82-17C4-4305-B7B1-FDB534F3E165}"/>
                </a:ext>
              </a:extLst>
            </xdr:cNvPr>
            <xdr:cNvSpPr>
              <a:spLocks noChangeArrowheads="1" noChangeShapeType="1" noTextEdit="1"/>
            </xdr:cNvSpPr>
          </xdr:nvSpPr>
          <xdr:spPr bwMode="auto">
            <a:xfrm>
              <a:off x="402" y="17"/>
              <a:ext cx="15" cy="14"/>
            </a:xfrm>
            <a:prstGeom prst="rect">
              <a:avLst/>
            </a:prstGeom>
          </xdr:spPr>
          <xdr:txBody>
            <a:bodyPr wrap="none" fromWordArt="1">
              <a:prstTxWarp prst="textSlantUp">
                <a:avLst>
                  <a:gd name="adj" fmla="val 0"/>
                </a:avLst>
              </a:prstTxWarp>
            </a:bodyPr>
            <a:lstStyle/>
            <a:p>
              <a:pPr algn="ctr" rtl="0"/>
              <a:r>
                <a:rPr lang="fr-FR" sz="800" b="1" kern="10" spc="0">
                  <a:ln w="9525">
                    <a:noFill/>
                    <a:round/>
                    <a:headEnd/>
                    <a:tailEnd/>
                  </a:ln>
                  <a:solidFill>
                    <a:srgbClr val="333399"/>
                  </a:solidFill>
                  <a:effectLst/>
                  <a:latin typeface="Book Antiqua"/>
                </a:rPr>
                <a:t>A</a:t>
              </a:r>
            </a:p>
          </xdr:txBody>
        </xdr:sp>
        <xdr:sp macro="[0]!Feuil29.tri_mat_X" textlink="">
          <xdr:nvSpPr>
            <xdr:cNvPr id="31" name="WordArt 17">
              <a:extLst>
                <a:ext uri="{FF2B5EF4-FFF2-40B4-BE49-F238E27FC236}">
                  <a16:creationId xmlns:a16="http://schemas.microsoft.com/office/drawing/2014/main" id="{A227CD0F-7D61-4497-B778-AC6C505AE41A}"/>
                </a:ext>
              </a:extLst>
            </xdr:cNvPr>
            <xdr:cNvSpPr>
              <a:spLocks noChangeArrowheads="1" noChangeShapeType="1" noTextEdit="1"/>
            </xdr:cNvSpPr>
          </xdr:nvSpPr>
          <xdr:spPr bwMode="auto">
            <a:xfrm>
              <a:off x="402" y="40"/>
              <a:ext cx="15" cy="14"/>
            </a:xfrm>
            <a:prstGeom prst="rect">
              <a:avLst/>
            </a:prstGeom>
          </xdr:spPr>
          <xdr:txBody>
            <a:bodyPr wrap="none" fromWordArt="1">
              <a:prstTxWarp prst="textSlantUp">
                <a:avLst>
                  <a:gd name="adj" fmla="val 0"/>
                </a:avLst>
              </a:prstTxWarp>
            </a:bodyPr>
            <a:lstStyle/>
            <a:p>
              <a:pPr algn="ctr" rtl="0"/>
              <a:r>
                <a:rPr lang="fr-FR" sz="800" b="1" kern="10" spc="0">
                  <a:ln w="9525">
                    <a:noFill/>
                    <a:round/>
                    <a:headEnd/>
                    <a:tailEnd/>
                  </a:ln>
                  <a:solidFill>
                    <a:srgbClr val="993300"/>
                  </a:solidFill>
                  <a:effectLst/>
                  <a:latin typeface="Book Antiqua"/>
                </a:rPr>
                <a:t>Z</a:t>
              </a:r>
            </a:p>
          </xdr:txBody>
        </xdr:sp>
        <xdr:sp macro="[0]!Feuil29.tri_mat_X" textlink="">
          <xdr:nvSpPr>
            <xdr:cNvPr id="32" name="AutoShape 23">
              <a:extLst>
                <a:ext uri="{FF2B5EF4-FFF2-40B4-BE49-F238E27FC236}">
                  <a16:creationId xmlns:a16="http://schemas.microsoft.com/office/drawing/2014/main" id="{EE111A3F-3CE6-4841-84B3-57B0E25F1235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24" y="16"/>
              <a:ext cx="15" cy="38"/>
            </a:xfrm>
            <a:prstGeom prst="downArrow">
              <a:avLst>
                <a:gd name="adj1" fmla="val 33333"/>
                <a:gd name="adj2" fmla="val 86368"/>
              </a:avLst>
            </a:prstGeom>
            <a:solidFill>
              <a:srgbClr val="000000"/>
            </a:solidFill>
            <a:ln w="9525">
              <a:noFill/>
              <a:miter lim="800000"/>
              <a:headEnd/>
              <a:tailEnd/>
            </a:ln>
          </xdr:spPr>
        </xdr:sp>
      </xdr:grpSp>
    </xdr:grpSp>
    <xdr:clientData fPrintsWithSheet="0"/>
  </xdr:oneCellAnchor>
  <xdr:twoCellAnchor>
    <xdr:from>
      <xdr:col>3</xdr:col>
      <xdr:colOff>637761</xdr:colOff>
      <xdr:row>0</xdr:row>
      <xdr:rowOff>16565</xdr:rowOff>
    </xdr:from>
    <xdr:to>
      <xdr:col>3</xdr:col>
      <xdr:colOff>1308652</xdr:colOff>
      <xdr:row>0</xdr:row>
      <xdr:rowOff>719732</xdr:rowOff>
    </xdr:to>
    <xdr:grpSp>
      <xdr:nvGrpSpPr>
        <xdr:cNvPr id="33" name="Groupe 32">
          <a:extLst>
            <a:ext uri="{FF2B5EF4-FFF2-40B4-BE49-F238E27FC236}">
              <a16:creationId xmlns:a16="http://schemas.microsoft.com/office/drawing/2014/main" id="{16EE6DAC-EA2B-4E83-96C2-2BB6830AA91C}"/>
            </a:ext>
          </a:extLst>
        </xdr:cNvPr>
        <xdr:cNvGrpSpPr/>
      </xdr:nvGrpSpPr>
      <xdr:grpSpPr>
        <a:xfrm>
          <a:off x="1880152" y="16565"/>
          <a:ext cx="670891" cy="703167"/>
          <a:chOff x="1880152" y="16565"/>
          <a:chExt cx="670891" cy="703167"/>
        </a:xfrm>
      </xdr:grpSpPr>
      <xdr:pic macro="[0]!ext_materiel_pour_site">
        <xdr:nvPicPr>
          <xdr:cNvPr id="34" name="Picture 16693" descr="C:\Program Files\Microsoft Office\MEDIA\CAGCAT10\j0205582.wmf">
            <a:extLst>
              <a:ext uri="{FF2B5EF4-FFF2-40B4-BE49-F238E27FC236}">
                <a16:creationId xmlns:a16="http://schemas.microsoft.com/office/drawing/2014/main" id="{9EE06EB6-6E29-4E33-A8EA-0037CA54226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/>
          <a:srcRect/>
          <a:stretch>
            <a:fillRect/>
          </a:stretch>
        </xdr:blipFill>
        <xdr:spPr bwMode="auto">
          <a:xfrm>
            <a:off x="1896717" y="16565"/>
            <a:ext cx="654326" cy="53871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[0]!ext_materiel_pour_site" textlink="">
        <xdr:nvSpPr>
          <xdr:cNvPr id="35" name="ZoneTexte 34">
            <a:extLst>
              <a:ext uri="{FF2B5EF4-FFF2-40B4-BE49-F238E27FC236}">
                <a16:creationId xmlns:a16="http://schemas.microsoft.com/office/drawing/2014/main" id="{A4C41A50-FC23-433B-BF2C-AA6CF26C0B94}"/>
              </a:ext>
            </a:extLst>
          </xdr:cNvPr>
          <xdr:cNvSpPr txBox="1"/>
        </xdr:nvSpPr>
        <xdr:spPr>
          <a:xfrm>
            <a:off x="1880152" y="547505"/>
            <a:ext cx="662608" cy="172227"/>
          </a:xfrm>
          <a:prstGeom prst="rect">
            <a:avLst/>
          </a:prstGeom>
          <a:noFill/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ctr">
            <a:noAutofit/>
          </a:bodyPr>
          <a:lstStyle/>
          <a:p>
            <a:pPr algn="ctr"/>
            <a:r>
              <a:rPr lang="fr-FR" sz="1100"/>
              <a:t>Export</a:t>
            </a: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nn&#233;es/David/DRAPPES/DRAPPES%20David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nn&#233;es/David/DRAPPES/archives/formulair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s"/>
      <sheetName val="classeur"/>
      <sheetName val="affiche tarifs"/>
      <sheetName val="à faire"/>
      <sheetName val="bouteille casier"/>
      <sheetName val="archives"/>
      <sheetName val="Feuil3"/>
      <sheetName val="vierge"/>
      <sheetName val="taches"/>
      <sheetName val="notes diverses"/>
      <sheetName val="Principal"/>
      <sheetName val="BR19"/>
      <sheetName val="Comptes"/>
      <sheetName val="Comptes T&amp;G CD"/>
    </sheetNames>
    <sheetDataSet>
      <sheetData sheetId="0">
        <row r="1">
          <cell r="B1" t="str">
            <v xml:space="preserve"> : </v>
          </cell>
        </row>
        <row r="3">
          <cell r="A3" t="str">
            <v>perm.</v>
          </cell>
          <cell r="R3" t="str">
            <v>adhérent</v>
          </cell>
        </row>
        <row r="4">
          <cell r="A4" t="str">
            <v>tempo.</v>
          </cell>
          <cell r="E4">
            <v>3</v>
          </cell>
          <cell r="L4" t="str">
            <v>casier vide</v>
          </cell>
          <cell r="R4" t="str">
            <v>accompagnant d'adhérent</v>
          </cell>
        </row>
        <row r="5">
          <cell r="E5">
            <v>2</v>
          </cell>
          <cell r="L5" t="str">
            <v>en prêt</v>
          </cell>
          <cell r="R5" t="str">
            <v>sympathisant</v>
          </cell>
        </row>
        <row r="6">
          <cell r="B6" t="str">
            <v>"pertes"</v>
          </cell>
          <cell r="E6">
            <v>1.5</v>
          </cell>
          <cell r="L6" t="str">
            <v>75 cl propres</v>
          </cell>
          <cell r="R6" t="str">
            <v>autre</v>
          </cell>
        </row>
        <row r="7">
          <cell r="L7" t="str">
            <v>75 cl à nettoyer</v>
          </cell>
        </row>
        <row r="8">
          <cell r="J8">
            <v>300</v>
          </cell>
          <cell r="L8" t="str">
            <v>75 cl BR13</v>
          </cell>
        </row>
        <row r="9">
          <cell r="E9">
            <v>0.5</v>
          </cell>
          <cell r="L9" t="str">
            <v>75 cl BR14</v>
          </cell>
        </row>
        <row r="10">
          <cell r="L10" t="str">
            <v>75 cl BR15</v>
          </cell>
        </row>
        <row r="11">
          <cell r="L11" t="str">
            <v>33 cl BR15</v>
          </cell>
        </row>
        <row r="12">
          <cell r="L12" t="str">
            <v>25 cl BR14</v>
          </cell>
        </row>
        <row r="13">
          <cell r="L13" t="str">
            <v>33 cl BR14</v>
          </cell>
        </row>
        <row r="26">
          <cell r="L26" t="str">
            <v>25 cl propres</v>
          </cell>
        </row>
        <row r="27">
          <cell r="L27" t="str">
            <v>33 cl propres</v>
          </cell>
        </row>
        <row r="28">
          <cell r="L28" t="str">
            <v>50 cl propres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4">
          <cell r="J4" t="str">
            <v>Bernard ROQUES</v>
          </cell>
          <cell r="Q4">
            <v>0.44</v>
          </cell>
        </row>
        <row r="5">
          <cell r="J5" t="str">
            <v>Thierry LACAZE</v>
          </cell>
          <cell r="Q5">
            <v>0.13200000000000001</v>
          </cell>
        </row>
        <row r="6">
          <cell r="J6" t="str">
            <v>David SOL</v>
          </cell>
          <cell r="Q6">
            <v>0.44</v>
          </cell>
        </row>
        <row r="7">
          <cell r="J7" t="str">
            <v>Christian PRIEUR</v>
          </cell>
          <cell r="Q7">
            <v>0.13200000000000001</v>
          </cell>
        </row>
        <row r="8">
          <cell r="J8" t="str">
            <v>Jacques PETIT</v>
          </cell>
          <cell r="Q8">
            <v>0.44</v>
          </cell>
        </row>
        <row r="9">
          <cell r="J9" t="str">
            <v>Marie-Jeanne NEGRET</v>
          </cell>
          <cell r="Q9">
            <v>0.13200000000000001</v>
          </cell>
        </row>
        <row r="10">
          <cell r="Q10">
            <v>0</v>
          </cell>
        </row>
        <row r="11">
          <cell r="J11" t="str">
            <v>Christian PRIEUR</v>
          </cell>
          <cell r="K11" t="str">
            <v>Sylvie GRZEGORCZYK</v>
          </cell>
          <cell r="Q11">
            <v>0.22</v>
          </cell>
        </row>
        <row r="12">
          <cell r="J12" t="str">
            <v>David SOL</v>
          </cell>
          <cell r="Q12">
            <v>0.44</v>
          </cell>
        </row>
        <row r="13">
          <cell r="Q13">
            <v>0</v>
          </cell>
        </row>
        <row r="14">
          <cell r="Q14">
            <v>0</v>
          </cell>
        </row>
        <row r="15">
          <cell r="J15" t="str">
            <v>David SOL</v>
          </cell>
          <cell r="Q15">
            <v>0.22</v>
          </cell>
        </row>
        <row r="16">
          <cell r="Q16">
            <v>0.44</v>
          </cell>
        </row>
        <row r="17">
          <cell r="Q17">
            <v>0</v>
          </cell>
        </row>
        <row r="18">
          <cell r="Q18">
            <v>0.22</v>
          </cell>
        </row>
        <row r="19">
          <cell r="J19" t="str">
            <v>Marie-Jeanne NEGRET</v>
          </cell>
          <cell r="Q19">
            <v>8.8000000000000009E-2</v>
          </cell>
        </row>
        <row r="20">
          <cell r="J20" t="str">
            <v>Bernard ROQUES</v>
          </cell>
          <cell r="Q20">
            <v>0.26400000000000001</v>
          </cell>
        </row>
        <row r="21">
          <cell r="Q21">
            <v>4.4000000000000004E-2</v>
          </cell>
        </row>
        <row r="22">
          <cell r="J22" t="str">
            <v>Yvon CAZAL</v>
          </cell>
          <cell r="Q22">
            <v>0.44</v>
          </cell>
        </row>
        <row r="23">
          <cell r="Q23">
            <v>0</v>
          </cell>
        </row>
        <row r="24">
          <cell r="Q24">
            <v>0</v>
          </cell>
        </row>
        <row r="25">
          <cell r="J25" t="str">
            <v>Bernard ROQUES</v>
          </cell>
          <cell r="Q25">
            <v>0</v>
          </cell>
        </row>
        <row r="26">
          <cell r="Q26">
            <v>4.4000000000000004E-2</v>
          </cell>
        </row>
        <row r="27">
          <cell r="J27" t="str">
            <v>Yvon CAZAL</v>
          </cell>
          <cell r="Q27">
            <v>0</v>
          </cell>
        </row>
        <row r="28">
          <cell r="Q28">
            <v>8.8000000000000009E-2</v>
          </cell>
        </row>
        <row r="29">
          <cell r="Q29">
            <v>0</v>
          </cell>
        </row>
        <row r="30">
          <cell r="Q30">
            <v>0</v>
          </cell>
        </row>
        <row r="31">
          <cell r="J31" t="str">
            <v>Bernard ROQUES</v>
          </cell>
          <cell r="Q31">
            <v>4.4000000000000004E-2</v>
          </cell>
        </row>
        <row r="32">
          <cell r="J32" t="str">
            <v>Bernard ROQUES</v>
          </cell>
          <cell r="Q32">
            <v>4.4000000000000004E-2</v>
          </cell>
        </row>
        <row r="33">
          <cell r="Q33">
            <v>4.4000000000000004E-2</v>
          </cell>
        </row>
        <row r="34">
          <cell r="Q34">
            <v>4.4000000000000004E-2</v>
          </cell>
        </row>
        <row r="35">
          <cell r="J35" t="str">
            <v>Marie-Jeanne NEGRET</v>
          </cell>
          <cell r="Q35">
            <v>0.22</v>
          </cell>
        </row>
        <row r="36">
          <cell r="J36" t="str">
            <v>Bernard ROQUES</v>
          </cell>
          <cell r="Q36">
            <v>8.8000000000000009E-2</v>
          </cell>
        </row>
        <row r="37">
          <cell r="Q37">
            <v>8.8000000000000009E-2</v>
          </cell>
        </row>
        <row r="38">
          <cell r="J38" t="str">
            <v>Bernard ROQUES</v>
          </cell>
          <cell r="Q38">
            <v>8.8000000000000009E-2</v>
          </cell>
        </row>
        <row r="39">
          <cell r="J39" t="str">
            <v>Yvon CAZAL</v>
          </cell>
          <cell r="Q39">
            <v>8.8000000000000009E-2</v>
          </cell>
        </row>
        <row r="40">
          <cell r="Q40">
            <v>0.22</v>
          </cell>
        </row>
        <row r="41">
          <cell r="J41" t="str">
            <v>David SOL</v>
          </cell>
          <cell r="Q41">
            <v>0.22</v>
          </cell>
        </row>
        <row r="42">
          <cell r="J42" t="str">
            <v>David SOL</v>
          </cell>
          <cell r="Q42">
            <v>0.22</v>
          </cell>
        </row>
        <row r="43">
          <cell r="Q43">
            <v>4.4000000000000004E-2</v>
          </cell>
        </row>
        <row r="44">
          <cell r="Q44">
            <v>0.44</v>
          </cell>
        </row>
        <row r="45">
          <cell r="Q45">
            <v>0</v>
          </cell>
        </row>
        <row r="46">
          <cell r="Q46">
            <v>0</v>
          </cell>
        </row>
        <row r="47">
          <cell r="Q47">
            <v>0</v>
          </cell>
        </row>
        <row r="48">
          <cell r="Q48">
            <v>0.35200000000000004</v>
          </cell>
        </row>
        <row r="49">
          <cell r="Q49">
            <v>0.44</v>
          </cell>
        </row>
        <row r="50">
          <cell r="Q50">
            <v>0.13200000000000001</v>
          </cell>
        </row>
        <row r="51">
          <cell r="J51" t="str">
            <v>Bernard ROQUES</v>
          </cell>
          <cell r="Q51">
            <v>0.44</v>
          </cell>
        </row>
        <row r="52">
          <cell r="J52" t="str">
            <v>Bernard ROQUES</v>
          </cell>
          <cell r="Q52">
            <v>0.44</v>
          </cell>
        </row>
        <row r="53">
          <cell r="Q53">
            <v>0.88</v>
          </cell>
        </row>
        <row r="54">
          <cell r="J54" t="str">
            <v>Bernard ROQUES</v>
          </cell>
          <cell r="K54" t="str">
            <v>Christian PRIEUR</v>
          </cell>
          <cell r="L54" t="str">
            <v>Sylvie GRZEGORCZYK</v>
          </cell>
          <cell r="Q54">
            <v>0.88</v>
          </cell>
        </row>
        <row r="55">
          <cell r="J55" t="str">
            <v>Yvon CAZAL</v>
          </cell>
          <cell r="K55" t="str">
            <v>Philippe AURIOL</v>
          </cell>
          <cell r="L55" t="str">
            <v>David SOL</v>
          </cell>
          <cell r="M55" t="str">
            <v>René VEZINET</v>
          </cell>
          <cell r="Q55">
            <v>0.44</v>
          </cell>
        </row>
        <row r="56">
          <cell r="J56" t="str">
            <v>David SOL</v>
          </cell>
          <cell r="K56" t="str">
            <v>Jacques PETIT</v>
          </cell>
          <cell r="Q56">
            <v>4.4000000000000004E-2</v>
          </cell>
        </row>
        <row r="57">
          <cell r="Q57">
            <v>0.22</v>
          </cell>
        </row>
        <row r="58">
          <cell r="Q58">
            <v>0</v>
          </cell>
        </row>
        <row r="59">
          <cell r="Q59">
            <v>0</v>
          </cell>
        </row>
        <row r="60">
          <cell r="Q60">
            <v>0.44</v>
          </cell>
        </row>
        <row r="61">
          <cell r="J61" t="str">
            <v>Marie-Jeanne NEGRET</v>
          </cell>
          <cell r="Q61">
            <v>0.308</v>
          </cell>
        </row>
        <row r="62">
          <cell r="J62" t="str">
            <v>Bernard ROQUES</v>
          </cell>
          <cell r="Q62">
            <v>0.22</v>
          </cell>
        </row>
        <row r="63">
          <cell r="Q63">
            <v>0</v>
          </cell>
        </row>
        <row r="64">
          <cell r="J64" t="str">
            <v>Marie-Jeanne NEGRET</v>
          </cell>
          <cell r="Q64">
            <v>4.4000000000000004E-2</v>
          </cell>
        </row>
        <row r="65">
          <cell r="Q65">
            <v>4.4000000000000004E-2</v>
          </cell>
        </row>
        <row r="66">
          <cell r="Q66">
            <v>0.44</v>
          </cell>
        </row>
        <row r="67">
          <cell r="J67" t="str">
            <v>David SOL</v>
          </cell>
          <cell r="Q67">
            <v>0.35200000000000004</v>
          </cell>
        </row>
        <row r="68">
          <cell r="J68" t="str">
            <v>Marie-Jeanne NEGRET</v>
          </cell>
          <cell r="Q68">
            <v>0.44</v>
          </cell>
        </row>
        <row r="69">
          <cell r="J69" t="str">
            <v>David SOL</v>
          </cell>
          <cell r="K69" t="str">
            <v>Bernard ROQUES</v>
          </cell>
          <cell r="L69" t="str">
            <v>Christian PRIEUR</v>
          </cell>
          <cell r="M69" t="str">
            <v>Philippe AURIOL</v>
          </cell>
          <cell r="N69" t="str">
            <v>Sophie AUBRY</v>
          </cell>
          <cell r="O69" t="str">
            <v>Thierry LACAZE</v>
          </cell>
          <cell r="P69" t="str">
            <v>Yvon CAZAL</v>
          </cell>
          <cell r="Q69">
            <v>0.44</v>
          </cell>
        </row>
        <row r="70">
          <cell r="J70" t="str">
            <v>Marie-Jeanne NEGRET</v>
          </cell>
          <cell r="K70" t="str">
            <v>Sylvie GRZEGORCZYK</v>
          </cell>
          <cell r="L70" t="str">
            <v>Jacques PETIT</v>
          </cell>
          <cell r="M70" t="str">
            <v>Joëlle PETIT</v>
          </cell>
          <cell r="N70" t="str">
            <v>Alain CAYROL</v>
          </cell>
          <cell r="O70" t="str">
            <v>René VEZINET</v>
          </cell>
          <cell r="Q70">
            <v>0.44</v>
          </cell>
        </row>
        <row r="71">
          <cell r="Q71">
            <v>0.33</v>
          </cell>
        </row>
        <row r="72">
          <cell r="Q72">
            <v>0.22</v>
          </cell>
        </row>
        <row r="73">
          <cell r="Q73">
            <v>0.33</v>
          </cell>
        </row>
        <row r="74">
          <cell r="J74" t="str">
            <v>Marie-Jeanne NEGRET</v>
          </cell>
          <cell r="Q74">
            <v>0.44</v>
          </cell>
        </row>
        <row r="75">
          <cell r="Q75">
            <v>8.8000000000000009E-2</v>
          </cell>
        </row>
        <row r="76">
          <cell r="J76" t="str">
            <v>David SOL</v>
          </cell>
          <cell r="Q76">
            <v>0.44</v>
          </cell>
        </row>
        <row r="77">
          <cell r="Q77">
            <v>0.35200000000000004</v>
          </cell>
        </row>
        <row r="78">
          <cell r="Q78">
            <v>0.22</v>
          </cell>
        </row>
        <row r="79">
          <cell r="J79" t="str">
            <v>David SOL</v>
          </cell>
          <cell r="K79" t="str">
            <v>Marie-Jeanne NEGRET</v>
          </cell>
          <cell r="Q79">
            <v>0.44</v>
          </cell>
        </row>
        <row r="80">
          <cell r="J80" t="str">
            <v>David SOL</v>
          </cell>
          <cell r="Q80">
            <v>0.44</v>
          </cell>
        </row>
        <row r="81">
          <cell r="J81" t="str">
            <v>David SOL</v>
          </cell>
          <cell r="Q81">
            <v>0.44</v>
          </cell>
        </row>
        <row r="82">
          <cell r="J82" t="str">
            <v>Sophie AUBRY</v>
          </cell>
          <cell r="Q82">
            <v>0.22</v>
          </cell>
        </row>
        <row r="83">
          <cell r="J83" t="str">
            <v>Sophie AUBRY</v>
          </cell>
          <cell r="K83" t="str">
            <v>Thierry LACAZE</v>
          </cell>
          <cell r="Q83">
            <v>0.44</v>
          </cell>
        </row>
        <row r="84">
          <cell r="Q84">
            <v>0.22</v>
          </cell>
        </row>
        <row r="85">
          <cell r="Q85">
            <v>0.44</v>
          </cell>
        </row>
      </sheetData>
      <sheetData sheetId="9"/>
      <sheetData sheetId="10">
        <row r="4">
          <cell r="B4" t="str">
            <v>Alain CAYROL</v>
          </cell>
          <cell r="C4" t="str">
            <v>adhérent</v>
          </cell>
          <cell r="D4" t="str">
            <v>membre(site)</v>
          </cell>
          <cell r="E4" t="str">
            <v>alain.cayrol@laposte.net</v>
          </cell>
          <cell r="K4">
            <v>1</v>
          </cell>
          <cell r="M4" t="str">
            <v>s</v>
          </cell>
          <cell r="P4" t="str">
            <v>répondu</v>
          </cell>
          <cell r="Q4" t="str">
            <v>non</v>
          </cell>
          <cell r="W4">
            <v>1</v>
          </cell>
          <cell r="X4" t="b">
            <v>0</v>
          </cell>
          <cell r="Y4">
            <v>2</v>
          </cell>
          <cell r="Z4">
            <v>2</v>
          </cell>
          <cell r="AA4">
            <v>2</v>
          </cell>
          <cell r="AB4">
            <v>1</v>
          </cell>
          <cell r="AC4">
            <v>1</v>
          </cell>
          <cell r="AD4">
            <v>1</v>
          </cell>
          <cell r="AE4">
            <v>1</v>
          </cell>
          <cell r="AF4">
            <v>2</v>
          </cell>
          <cell r="AG4">
            <v>2</v>
          </cell>
          <cell r="AN4">
            <v>0</v>
          </cell>
          <cell r="AP4">
            <v>0</v>
          </cell>
          <cell r="AQ4" t="e">
            <v>#N/A</v>
          </cell>
          <cell r="AS4">
            <v>0</v>
          </cell>
          <cell r="AU4">
            <v>0</v>
          </cell>
          <cell r="AW4">
            <v>2</v>
          </cell>
          <cell r="AX4">
            <v>0</v>
          </cell>
          <cell r="AY4">
            <v>0</v>
          </cell>
          <cell r="BA4">
            <v>1</v>
          </cell>
        </row>
        <row r="5">
          <cell r="B5" t="str">
            <v>Bernard ROQUES</v>
          </cell>
          <cell r="C5" t="str">
            <v>adhérent</v>
          </cell>
          <cell r="D5" t="str">
            <v>membre(site)</v>
          </cell>
          <cell r="E5" t="str">
            <v>b.roques46@yahoo.fr</v>
          </cell>
          <cell r="F5" t="str">
            <v>drappes46@yahoo.fr</v>
          </cell>
          <cell r="H5">
            <v>686276148</v>
          </cell>
          <cell r="J5" t="str">
            <v>président</v>
          </cell>
          <cell r="K5">
            <v>4</v>
          </cell>
          <cell r="L5" t="str">
            <v>P</v>
          </cell>
          <cell r="M5" t="str">
            <v>p</v>
          </cell>
          <cell r="N5" t="str">
            <v>s</v>
          </cell>
          <cell r="O5" t="str">
            <v>s</v>
          </cell>
          <cell r="P5" t="str">
            <v>attente</v>
          </cell>
          <cell r="W5">
            <v>12</v>
          </cell>
          <cell r="X5" t="b">
            <v>0</v>
          </cell>
          <cell r="Y5">
            <v>5</v>
          </cell>
          <cell r="Z5">
            <v>7</v>
          </cell>
          <cell r="AA5">
            <v>7</v>
          </cell>
          <cell r="AB5">
            <v>5</v>
          </cell>
          <cell r="AC5">
            <v>5</v>
          </cell>
          <cell r="AD5">
            <v>5</v>
          </cell>
          <cell r="AE5">
            <v>5</v>
          </cell>
          <cell r="AF5">
            <v>5</v>
          </cell>
          <cell r="AG5">
            <v>5</v>
          </cell>
          <cell r="AN5">
            <v>0</v>
          </cell>
          <cell r="AP5">
            <v>0</v>
          </cell>
          <cell r="AQ5">
            <v>12</v>
          </cell>
          <cell r="AS5">
            <v>0</v>
          </cell>
          <cell r="AU5">
            <v>0</v>
          </cell>
          <cell r="AW5">
            <v>7</v>
          </cell>
          <cell r="AX5">
            <v>0</v>
          </cell>
          <cell r="AY5">
            <v>0</v>
          </cell>
          <cell r="BA5">
            <v>1</v>
          </cell>
        </row>
        <row r="6">
          <cell r="B6" t="str">
            <v>Christian PRIEUR</v>
          </cell>
          <cell r="C6" t="str">
            <v>adhérent</v>
          </cell>
          <cell r="D6" t="str">
            <v>membre(site)</v>
          </cell>
          <cell r="E6" t="str">
            <v>christian.prieur6@wanadoo.fr</v>
          </cell>
          <cell r="J6" t="str">
            <v>trésorier adjoint</v>
          </cell>
          <cell r="K6">
            <v>2</v>
          </cell>
          <cell r="L6" t="str">
            <v>p</v>
          </cell>
          <cell r="M6" t="str">
            <v>p</v>
          </cell>
          <cell r="P6" t="str">
            <v>répondu</v>
          </cell>
          <cell r="Q6" t="str">
            <v>oui</v>
          </cell>
          <cell r="W6">
            <v>4</v>
          </cell>
          <cell r="X6" t="b">
            <v>0</v>
          </cell>
          <cell r="Y6">
            <v>3</v>
          </cell>
          <cell r="Z6">
            <v>6</v>
          </cell>
          <cell r="AA6">
            <v>6</v>
          </cell>
          <cell r="AB6">
            <v>4</v>
          </cell>
          <cell r="AC6">
            <v>4</v>
          </cell>
          <cell r="AD6">
            <v>4</v>
          </cell>
          <cell r="AE6">
            <v>4</v>
          </cell>
          <cell r="AF6">
            <v>3</v>
          </cell>
          <cell r="AG6">
            <v>3</v>
          </cell>
          <cell r="AN6">
            <v>0</v>
          </cell>
          <cell r="AP6">
            <v>0</v>
          </cell>
          <cell r="AQ6">
            <v>3</v>
          </cell>
          <cell r="AS6">
            <v>0</v>
          </cell>
          <cell r="AU6">
            <v>0</v>
          </cell>
          <cell r="AW6">
            <v>6</v>
          </cell>
          <cell r="AX6">
            <v>0</v>
          </cell>
          <cell r="AY6">
            <v>0</v>
          </cell>
          <cell r="BA6">
            <v>1</v>
          </cell>
        </row>
        <row r="7">
          <cell r="B7" t="str">
            <v>Damien PLOUHINEC</v>
          </cell>
          <cell r="C7" t="str">
            <v>adhérent</v>
          </cell>
          <cell r="D7" t="str">
            <v>ancien membre</v>
          </cell>
          <cell r="E7" t="str">
            <v>damien.plouhinec@gmail.com</v>
          </cell>
          <cell r="H7">
            <v>665041632</v>
          </cell>
          <cell r="K7">
            <v>0</v>
          </cell>
          <cell r="W7">
            <v>0</v>
          </cell>
          <cell r="X7" t="b">
            <v>0</v>
          </cell>
          <cell r="Y7">
            <v>1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1</v>
          </cell>
          <cell r="AN7">
            <v>0</v>
          </cell>
          <cell r="AP7">
            <v>0</v>
          </cell>
          <cell r="AQ7">
            <v>1</v>
          </cell>
          <cell r="AS7">
            <v>0</v>
          </cell>
          <cell r="AU7">
            <v>0</v>
          </cell>
          <cell r="AW7">
            <v>0</v>
          </cell>
          <cell r="AX7">
            <v>0</v>
          </cell>
          <cell r="AY7">
            <v>0</v>
          </cell>
        </row>
        <row r="8">
          <cell r="B8" t="str">
            <v>David SOL</v>
          </cell>
          <cell r="C8" t="str">
            <v>adhérent</v>
          </cell>
          <cell r="D8" t="str">
            <v>membre(site)</v>
          </cell>
          <cell r="E8" t="str">
            <v>sol.david@laposte.net</v>
          </cell>
          <cell r="H8">
            <v>616845700</v>
          </cell>
          <cell r="I8" t="str">
            <v>Mirabel 46500 Lavergne</v>
          </cell>
          <cell r="J8" t="str">
            <v>trésorier</v>
          </cell>
          <cell r="K8">
            <v>3</v>
          </cell>
          <cell r="L8" t="str">
            <v>s</v>
          </cell>
          <cell r="M8" t="str">
            <v>P</v>
          </cell>
          <cell r="O8" t="str">
            <v>p</v>
          </cell>
          <cell r="P8" t="str">
            <v>répondu</v>
          </cell>
          <cell r="Q8" t="str">
            <v>oui</v>
          </cell>
          <cell r="W8">
            <v>13</v>
          </cell>
          <cell r="X8" t="b">
            <v>0</v>
          </cell>
          <cell r="Y8">
            <v>6</v>
          </cell>
          <cell r="Z8">
            <v>9</v>
          </cell>
          <cell r="AA8">
            <v>9</v>
          </cell>
          <cell r="AB8">
            <v>6</v>
          </cell>
          <cell r="AC8">
            <v>6</v>
          </cell>
          <cell r="AD8">
            <v>6</v>
          </cell>
          <cell r="AE8">
            <v>6</v>
          </cell>
          <cell r="AF8">
            <v>6</v>
          </cell>
          <cell r="AG8">
            <v>6</v>
          </cell>
          <cell r="AN8">
            <v>0</v>
          </cell>
          <cell r="AP8">
            <v>0</v>
          </cell>
          <cell r="AQ8" t="e">
            <v>#N/A</v>
          </cell>
          <cell r="AS8">
            <v>0</v>
          </cell>
          <cell r="AU8">
            <v>0</v>
          </cell>
          <cell r="AW8">
            <v>9</v>
          </cell>
          <cell r="AX8">
            <v>0</v>
          </cell>
          <cell r="AY8">
            <v>0</v>
          </cell>
          <cell r="BA8">
            <v>1</v>
          </cell>
        </row>
        <row r="9">
          <cell r="B9" t="str">
            <v>Didier LAURANS</v>
          </cell>
          <cell r="C9" t="str">
            <v>adhérent</v>
          </cell>
          <cell r="E9" t="str">
            <v>didier.laurans@hotmail.fr</v>
          </cell>
          <cell r="H9">
            <v>622218011</v>
          </cell>
          <cell r="K9">
            <v>0</v>
          </cell>
          <cell r="W9">
            <v>0</v>
          </cell>
          <cell r="X9" t="b">
            <v>0</v>
          </cell>
          <cell r="Y9">
            <v>1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1</v>
          </cell>
          <cell r="AG9">
            <v>1</v>
          </cell>
          <cell r="AN9">
            <v>0</v>
          </cell>
          <cell r="AP9">
            <v>0</v>
          </cell>
          <cell r="AQ9" t="e">
            <v>#N/A</v>
          </cell>
          <cell r="AS9">
            <v>0</v>
          </cell>
          <cell r="AU9">
            <v>0</v>
          </cell>
          <cell r="AW9">
            <v>0</v>
          </cell>
          <cell r="AX9">
            <v>0</v>
          </cell>
          <cell r="AY9">
            <v>0</v>
          </cell>
          <cell r="BA9">
            <v>1</v>
          </cell>
        </row>
        <row r="10">
          <cell r="B10" t="str">
            <v>Francis KOVACS</v>
          </cell>
          <cell r="C10" t="str">
            <v>adhérent</v>
          </cell>
          <cell r="D10" t="str">
            <v>membre(site)</v>
          </cell>
          <cell r="E10" t="str">
            <v>kovacsf46@gmail.com</v>
          </cell>
          <cell r="F10" t="str">
            <v>francis.kovacs@libertysurf.fr</v>
          </cell>
          <cell r="K10">
            <v>1</v>
          </cell>
          <cell r="M10" t="str">
            <v>s</v>
          </cell>
          <cell r="P10" t="str">
            <v>attente</v>
          </cell>
          <cell r="W10">
            <v>0</v>
          </cell>
          <cell r="X10" t="b">
            <v>0</v>
          </cell>
          <cell r="Y10">
            <v>1</v>
          </cell>
          <cell r="Z10">
            <v>1</v>
          </cell>
          <cell r="AA10">
            <v>1</v>
          </cell>
          <cell r="AB10">
            <v>1</v>
          </cell>
          <cell r="AD10">
            <v>1</v>
          </cell>
          <cell r="AF10">
            <v>1</v>
          </cell>
          <cell r="AN10">
            <v>0</v>
          </cell>
          <cell r="AP10">
            <v>0</v>
          </cell>
          <cell r="AQ10" t="e">
            <v>#N/A</v>
          </cell>
          <cell r="AS10">
            <v>0</v>
          </cell>
          <cell r="AU10">
            <v>0</v>
          </cell>
          <cell r="AW10">
            <v>1</v>
          </cell>
          <cell r="AX10">
            <v>0</v>
          </cell>
          <cell r="AY10">
            <v>0</v>
          </cell>
          <cell r="BA10">
            <v>1</v>
          </cell>
        </row>
        <row r="11">
          <cell r="B11" t="str">
            <v>Hugo HOFMANN</v>
          </cell>
          <cell r="C11" t="str">
            <v>adhérent</v>
          </cell>
          <cell r="E11" t="str">
            <v>bossfrog63@gmail.com</v>
          </cell>
          <cell r="K11">
            <v>1</v>
          </cell>
          <cell r="M11" t="str">
            <v>i</v>
          </cell>
          <cell r="P11" t="str">
            <v>attente</v>
          </cell>
          <cell r="W11">
            <v>0</v>
          </cell>
          <cell r="X11" t="b">
            <v>1</v>
          </cell>
          <cell r="Y11">
            <v>1</v>
          </cell>
          <cell r="Z11">
            <v>1</v>
          </cell>
          <cell r="AA11">
            <v>1</v>
          </cell>
          <cell r="AB11">
            <v>1</v>
          </cell>
          <cell r="AC11">
            <v>1</v>
          </cell>
          <cell r="AD11">
            <v>0</v>
          </cell>
          <cell r="AE11">
            <v>0</v>
          </cell>
          <cell r="AF11">
            <v>1</v>
          </cell>
          <cell r="AN11">
            <v>0</v>
          </cell>
          <cell r="AP11">
            <v>0</v>
          </cell>
          <cell r="AQ11">
            <v>1</v>
          </cell>
          <cell r="AS11">
            <v>0</v>
          </cell>
          <cell r="AU11">
            <v>0</v>
          </cell>
          <cell r="AW11">
            <v>1</v>
          </cell>
          <cell r="AX11">
            <v>0</v>
          </cell>
          <cell r="AY11">
            <v>0</v>
          </cell>
          <cell r="BA11">
            <v>1</v>
          </cell>
        </row>
        <row r="12">
          <cell r="B12" t="str">
            <v>Isabelle LACHAUD</v>
          </cell>
          <cell r="C12" t="str">
            <v>adhérent</v>
          </cell>
          <cell r="E12" t="str">
            <v>nylalachaud@laposte.net</v>
          </cell>
          <cell r="K12">
            <v>1</v>
          </cell>
          <cell r="M12" t="str">
            <v>s</v>
          </cell>
          <cell r="W12">
            <v>0</v>
          </cell>
          <cell r="X12" t="b">
            <v>0</v>
          </cell>
          <cell r="Y12">
            <v>1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1</v>
          </cell>
          <cell r="AN12">
            <v>0</v>
          </cell>
          <cell r="AP12">
            <v>0</v>
          </cell>
          <cell r="AQ12" t="e">
            <v>#N/A</v>
          </cell>
          <cell r="AS12">
            <v>0</v>
          </cell>
          <cell r="AU12">
            <v>0</v>
          </cell>
          <cell r="AW12">
            <v>0</v>
          </cell>
          <cell r="AX12">
            <v>0</v>
          </cell>
          <cell r="AY12">
            <v>0</v>
          </cell>
          <cell r="BA12">
            <v>1</v>
          </cell>
        </row>
        <row r="13">
          <cell r="B13" t="str">
            <v>Jacques PETIT</v>
          </cell>
          <cell r="C13" t="str">
            <v>adhérent</v>
          </cell>
          <cell r="D13" t="str">
            <v>membre(site)</v>
          </cell>
          <cell r="E13" t="str">
            <v>petit.jj@wanadoo.fr</v>
          </cell>
          <cell r="J13" t="str">
            <v>secrétaire</v>
          </cell>
          <cell r="K13">
            <v>2</v>
          </cell>
          <cell r="M13" t="str">
            <v>s</v>
          </cell>
          <cell r="N13" t="str">
            <v>s</v>
          </cell>
          <cell r="P13" t="str">
            <v>répondu</v>
          </cell>
          <cell r="Q13" t="str">
            <v>non</v>
          </cell>
          <cell r="W13">
            <v>3</v>
          </cell>
          <cell r="X13" t="b">
            <v>0</v>
          </cell>
          <cell r="Y13">
            <v>2</v>
          </cell>
          <cell r="Z13">
            <v>3</v>
          </cell>
          <cell r="AA13">
            <v>3</v>
          </cell>
          <cell r="AB13">
            <v>4</v>
          </cell>
          <cell r="AC13">
            <v>4</v>
          </cell>
          <cell r="AD13">
            <v>4</v>
          </cell>
          <cell r="AE13">
            <v>2</v>
          </cell>
          <cell r="AF13">
            <v>2</v>
          </cell>
          <cell r="AG13">
            <v>2</v>
          </cell>
          <cell r="AN13">
            <v>0</v>
          </cell>
          <cell r="AP13">
            <v>0</v>
          </cell>
          <cell r="AQ13" t="e">
            <v>#N/A</v>
          </cell>
          <cell r="AS13">
            <v>0</v>
          </cell>
          <cell r="AU13">
            <v>0</v>
          </cell>
          <cell r="AW13">
            <v>3</v>
          </cell>
          <cell r="AX13">
            <v>0</v>
          </cell>
          <cell r="AY13">
            <v>0</v>
          </cell>
          <cell r="BA13">
            <v>1</v>
          </cell>
        </row>
        <row r="14">
          <cell r="B14" t="str">
            <v>Jean-Louis LACHAUD</v>
          </cell>
          <cell r="C14" t="str">
            <v>adhérent</v>
          </cell>
          <cell r="E14" t="str">
            <v>nylalachaud@laposte.net</v>
          </cell>
          <cell r="K14">
            <v>1</v>
          </cell>
          <cell r="M14" t="str">
            <v>s</v>
          </cell>
          <cell r="P14" t="str">
            <v>répondu</v>
          </cell>
          <cell r="Q14">
            <v>1</v>
          </cell>
          <cell r="U14">
            <v>2</v>
          </cell>
          <cell r="W14">
            <v>0</v>
          </cell>
          <cell r="X14" t="b">
            <v>1</v>
          </cell>
          <cell r="Y14">
            <v>1</v>
          </cell>
          <cell r="Z14">
            <v>1</v>
          </cell>
          <cell r="AA14">
            <v>1</v>
          </cell>
          <cell r="AB14">
            <v>2</v>
          </cell>
          <cell r="AC14">
            <v>2</v>
          </cell>
          <cell r="AD14">
            <v>1</v>
          </cell>
          <cell r="AE14">
            <v>1</v>
          </cell>
          <cell r="AF14">
            <v>1</v>
          </cell>
          <cell r="AN14">
            <v>0</v>
          </cell>
          <cell r="AP14">
            <v>0</v>
          </cell>
          <cell r="AQ14" t="e">
            <v>#N/A</v>
          </cell>
          <cell r="AS14">
            <v>0</v>
          </cell>
          <cell r="AU14">
            <v>0</v>
          </cell>
          <cell r="AW14">
            <v>1</v>
          </cell>
          <cell r="AX14">
            <v>0</v>
          </cell>
          <cell r="AY14">
            <v>0</v>
          </cell>
          <cell r="BA14">
            <v>1</v>
          </cell>
        </row>
        <row r="15">
          <cell r="B15" t="str">
            <v>Joëlle PETIT</v>
          </cell>
          <cell r="C15" t="str">
            <v>adhérent</v>
          </cell>
          <cell r="E15" t="str">
            <v>petit.jj@wanadoo.fr</v>
          </cell>
          <cell r="K15">
            <v>0</v>
          </cell>
          <cell r="P15" t="str">
            <v>répondu</v>
          </cell>
          <cell r="Q15" t="str">
            <v>non</v>
          </cell>
          <cell r="W15">
            <v>1</v>
          </cell>
          <cell r="X15" t="b">
            <v>1</v>
          </cell>
          <cell r="Y15">
            <v>2</v>
          </cell>
          <cell r="Z15">
            <v>2</v>
          </cell>
          <cell r="AA15">
            <v>2</v>
          </cell>
          <cell r="AB15">
            <v>2</v>
          </cell>
          <cell r="AC15">
            <v>2</v>
          </cell>
          <cell r="AD15">
            <v>2</v>
          </cell>
          <cell r="AE15">
            <v>2</v>
          </cell>
          <cell r="AF15">
            <v>2</v>
          </cell>
          <cell r="AG15">
            <v>2</v>
          </cell>
          <cell r="AN15">
            <v>0</v>
          </cell>
          <cell r="AP15">
            <v>0</v>
          </cell>
          <cell r="AQ15" t="e">
            <v>#N/A</v>
          </cell>
          <cell r="AS15">
            <v>0</v>
          </cell>
          <cell r="AU15">
            <v>0</v>
          </cell>
          <cell r="AW15">
            <v>2</v>
          </cell>
          <cell r="AX15">
            <v>0</v>
          </cell>
          <cell r="AY15">
            <v>0</v>
          </cell>
          <cell r="BA15">
            <v>1</v>
          </cell>
        </row>
        <row r="16">
          <cell r="B16" t="str">
            <v>Lionel RENAULT</v>
          </cell>
          <cell r="C16" t="str">
            <v>adhérent</v>
          </cell>
          <cell r="D16" t="str">
            <v>café associatif</v>
          </cell>
          <cell r="E16" t="str">
            <v>lionelrenault555@orange.fr</v>
          </cell>
          <cell r="H16">
            <v>676735427</v>
          </cell>
          <cell r="K16">
            <v>0</v>
          </cell>
          <cell r="W16">
            <v>0</v>
          </cell>
          <cell r="X16" t="b">
            <v>0</v>
          </cell>
          <cell r="Y16">
            <v>1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1</v>
          </cell>
          <cell r="AN16">
            <v>0</v>
          </cell>
          <cell r="AP16">
            <v>0</v>
          </cell>
          <cell r="AQ16" t="e">
            <v>#N/A</v>
          </cell>
          <cell r="AS16">
            <v>0</v>
          </cell>
          <cell r="AU16">
            <v>0</v>
          </cell>
          <cell r="AW16">
            <v>0</v>
          </cell>
          <cell r="AX16">
            <v>0</v>
          </cell>
          <cell r="AY16">
            <v>0</v>
          </cell>
        </row>
        <row r="17">
          <cell r="B17" t="str">
            <v>Marie-Jeanne NEGRET</v>
          </cell>
          <cell r="C17" t="str">
            <v>adhérent</v>
          </cell>
          <cell r="D17" t="str">
            <v>membre(site)</v>
          </cell>
          <cell r="E17" t="str">
            <v>marie-jeanne.negret@orange.fr</v>
          </cell>
          <cell r="H17">
            <v>624069877</v>
          </cell>
          <cell r="J17" t="str">
            <v>secrétaire-adjoint</v>
          </cell>
          <cell r="K17">
            <v>1</v>
          </cell>
          <cell r="M17" t="str">
            <v>p</v>
          </cell>
          <cell r="P17" t="str">
            <v>attente</v>
          </cell>
          <cell r="W17">
            <v>9</v>
          </cell>
          <cell r="X17" t="b">
            <v>0</v>
          </cell>
          <cell r="Y17">
            <v>4</v>
          </cell>
          <cell r="Z17">
            <v>5</v>
          </cell>
          <cell r="AA17">
            <v>5</v>
          </cell>
          <cell r="AB17">
            <v>4</v>
          </cell>
          <cell r="AC17">
            <v>4</v>
          </cell>
          <cell r="AD17">
            <v>4</v>
          </cell>
          <cell r="AE17">
            <v>4</v>
          </cell>
          <cell r="AF17">
            <v>4</v>
          </cell>
          <cell r="AN17">
            <v>0</v>
          </cell>
          <cell r="AP17">
            <v>0</v>
          </cell>
          <cell r="AQ17" t="e">
            <v>#N/A</v>
          </cell>
          <cell r="AS17">
            <v>0</v>
          </cell>
          <cell r="AU17">
            <v>0</v>
          </cell>
          <cell r="AW17">
            <v>5</v>
          </cell>
          <cell r="AX17">
            <v>0</v>
          </cell>
          <cell r="AY17">
            <v>0</v>
          </cell>
          <cell r="BA17">
            <v>1</v>
          </cell>
        </row>
        <row r="18">
          <cell r="B18" t="str">
            <v>Marie-Paule KOVACS</v>
          </cell>
          <cell r="C18" t="str">
            <v>adhérent</v>
          </cell>
          <cell r="D18" t="str">
            <v>membre(site)</v>
          </cell>
          <cell r="E18" t="str">
            <v>mp.kovacs@libertysurf.fr</v>
          </cell>
          <cell r="K18">
            <v>1</v>
          </cell>
          <cell r="M18" t="str">
            <v>s</v>
          </cell>
          <cell r="P18" t="str">
            <v>attente</v>
          </cell>
          <cell r="W18">
            <v>0</v>
          </cell>
          <cell r="X18" t="b">
            <v>0</v>
          </cell>
          <cell r="Y18">
            <v>1</v>
          </cell>
          <cell r="Z18">
            <v>1</v>
          </cell>
          <cell r="AA18">
            <v>1</v>
          </cell>
          <cell r="AB18">
            <v>1</v>
          </cell>
          <cell r="AD18">
            <v>1</v>
          </cell>
          <cell r="AF18">
            <v>1</v>
          </cell>
          <cell r="AN18">
            <v>0</v>
          </cell>
          <cell r="AP18">
            <v>0</v>
          </cell>
          <cell r="AQ18" t="e">
            <v>#N/A</v>
          </cell>
          <cell r="AS18">
            <v>0</v>
          </cell>
          <cell r="AU18">
            <v>0</v>
          </cell>
          <cell r="AW18">
            <v>1</v>
          </cell>
          <cell r="AX18">
            <v>0</v>
          </cell>
          <cell r="AY18">
            <v>0</v>
          </cell>
          <cell r="BA18">
            <v>1</v>
          </cell>
        </row>
        <row r="19">
          <cell r="B19" t="str">
            <v>Martine LAURENSOU</v>
          </cell>
          <cell r="C19" t="str">
            <v>adhérent</v>
          </cell>
          <cell r="E19" t="str">
            <v>martine.laurensou@cea.fr</v>
          </cell>
          <cell r="K19">
            <v>0</v>
          </cell>
          <cell r="W19">
            <v>0</v>
          </cell>
          <cell r="X19" t="b">
            <v>0</v>
          </cell>
          <cell r="Y19">
            <v>1</v>
          </cell>
          <cell r="Z19">
            <v>1</v>
          </cell>
          <cell r="AA19">
            <v>1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1</v>
          </cell>
          <cell r="AG19">
            <v>1</v>
          </cell>
          <cell r="AN19">
            <v>0</v>
          </cell>
          <cell r="AP19">
            <v>0</v>
          </cell>
          <cell r="AQ19" t="e">
            <v>#N/A</v>
          </cell>
          <cell r="AS19">
            <v>0</v>
          </cell>
          <cell r="AU19">
            <v>0</v>
          </cell>
          <cell r="AW19">
            <v>1</v>
          </cell>
          <cell r="AX19">
            <v>0</v>
          </cell>
          <cell r="AY19">
            <v>0</v>
          </cell>
          <cell r="BA19">
            <v>1</v>
          </cell>
        </row>
        <row r="20">
          <cell r="B20" t="str">
            <v>René LAURENSOU</v>
          </cell>
          <cell r="C20" t="str">
            <v>adhérent</v>
          </cell>
          <cell r="E20" t="str">
            <v>garyx46@hotmail.com</v>
          </cell>
          <cell r="F20" t="str">
            <v>rene.laurensou@cea.fr</v>
          </cell>
          <cell r="K20">
            <v>0</v>
          </cell>
          <cell r="W20">
            <v>0</v>
          </cell>
          <cell r="X20" t="b">
            <v>0</v>
          </cell>
          <cell r="Y20">
            <v>1</v>
          </cell>
          <cell r="Z20">
            <v>1</v>
          </cell>
          <cell r="AA20">
            <v>1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1</v>
          </cell>
          <cell r="AG20">
            <v>1</v>
          </cell>
          <cell r="AN20">
            <v>0</v>
          </cell>
          <cell r="AP20">
            <v>0</v>
          </cell>
          <cell r="AQ20" t="e">
            <v>#N/A</v>
          </cell>
          <cell r="AS20">
            <v>0</v>
          </cell>
          <cell r="AU20">
            <v>0</v>
          </cell>
          <cell r="AW20">
            <v>1</v>
          </cell>
          <cell r="AX20">
            <v>0</v>
          </cell>
          <cell r="AY20">
            <v>0</v>
          </cell>
          <cell r="BA20">
            <v>1</v>
          </cell>
        </row>
        <row r="21">
          <cell r="B21" t="str">
            <v>René VEZINET</v>
          </cell>
          <cell r="C21" t="str">
            <v>adhérent</v>
          </cell>
          <cell r="D21" t="str">
            <v>membre(site)</v>
          </cell>
          <cell r="E21" t="str">
            <v>revezat@gmail.com</v>
          </cell>
          <cell r="K21">
            <v>1</v>
          </cell>
          <cell r="M21" t="str">
            <v>s</v>
          </cell>
          <cell r="W21">
            <v>2</v>
          </cell>
          <cell r="X21" t="b">
            <v>0</v>
          </cell>
          <cell r="Y21">
            <v>2</v>
          </cell>
          <cell r="Z21">
            <v>1</v>
          </cell>
          <cell r="AA21">
            <v>1</v>
          </cell>
          <cell r="AB21">
            <v>1</v>
          </cell>
          <cell r="AC21">
            <v>1</v>
          </cell>
          <cell r="AD21">
            <v>1</v>
          </cell>
          <cell r="AE21">
            <v>1</v>
          </cell>
          <cell r="AF21">
            <v>2</v>
          </cell>
          <cell r="AG21">
            <v>3</v>
          </cell>
          <cell r="AQ21" t="e">
            <v>#N/A</v>
          </cell>
          <cell r="AS21">
            <v>0</v>
          </cell>
          <cell r="AW21">
            <v>1</v>
          </cell>
          <cell r="AX21">
            <v>0</v>
          </cell>
          <cell r="AY21">
            <v>0</v>
          </cell>
        </row>
        <row r="22">
          <cell r="B22" t="str">
            <v>Sandra RITTER</v>
          </cell>
          <cell r="C22" t="str">
            <v>adhérent</v>
          </cell>
          <cell r="D22" t="str">
            <v>membre(site)</v>
          </cell>
          <cell r="E22" t="str">
            <v>ritter.sanlau@wanadoo.fr</v>
          </cell>
          <cell r="K22">
            <v>0</v>
          </cell>
          <cell r="W22">
            <v>0</v>
          </cell>
          <cell r="X22" t="b">
            <v>0</v>
          </cell>
          <cell r="Y22">
            <v>1</v>
          </cell>
          <cell r="Z22">
            <v>1</v>
          </cell>
          <cell r="AA22">
            <v>1</v>
          </cell>
          <cell r="AB22">
            <v>1</v>
          </cell>
          <cell r="AC22">
            <v>1</v>
          </cell>
          <cell r="AD22">
            <v>1</v>
          </cell>
          <cell r="AE22">
            <v>1</v>
          </cell>
          <cell r="AF22">
            <v>1</v>
          </cell>
          <cell r="AN22">
            <v>0</v>
          </cell>
          <cell r="AP22">
            <v>0</v>
          </cell>
          <cell r="AQ22">
            <v>1</v>
          </cell>
          <cell r="AS22">
            <v>0</v>
          </cell>
          <cell r="AU22">
            <v>0</v>
          </cell>
          <cell r="AW22">
            <v>1</v>
          </cell>
          <cell r="AX22">
            <v>0</v>
          </cell>
          <cell r="AY22">
            <v>0</v>
          </cell>
        </row>
        <row r="23">
          <cell r="B23" t="str">
            <v>Sophie AUBRY</v>
          </cell>
          <cell r="C23" t="str">
            <v>adhérent</v>
          </cell>
          <cell r="D23" t="str">
            <v>membre(site)</v>
          </cell>
          <cell r="E23" t="str">
            <v>sophie.aubry1846@gmail.com</v>
          </cell>
          <cell r="H23">
            <v>630201034</v>
          </cell>
          <cell r="I23" t="str">
            <v>Mirabel 46500 Lavergne</v>
          </cell>
          <cell r="K23">
            <v>2</v>
          </cell>
          <cell r="M23" t="str">
            <v>p</v>
          </cell>
          <cell r="N23" t="str">
            <v>P</v>
          </cell>
          <cell r="P23" t="str">
            <v>répondu</v>
          </cell>
          <cell r="Q23">
            <v>1</v>
          </cell>
          <cell r="U23">
            <v>1</v>
          </cell>
          <cell r="W23">
            <v>3</v>
          </cell>
          <cell r="X23" t="b">
            <v>0</v>
          </cell>
          <cell r="Y23">
            <v>3</v>
          </cell>
          <cell r="Z23">
            <v>3</v>
          </cell>
          <cell r="AA23">
            <v>3</v>
          </cell>
          <cell r="AB23">
            <v>3</v>
          </cell>
          <cell r="AC23">
            <v>3</v>
          </cell>
          <cell r="AD23">
            <v>3</v>
          </cell>
          <cell r="AE23">
            <v>3</v>
          </cell>
          <cell r="AF23">
            <v>3</v>
          </cell>
          <cell r="AG23">
            <v>3</v>
          </cell>
          <cell r="AN23">
            <v>0</v>
          </cell>
          <cell r="AP23">
            <v>0</v>
          </cell>
          <cell r="AQ23" t="e">
            <v>#N/A</v>
          </cell>
          <cell r="AS23">
            <v>0</v>
          </cell>
          <cell r="AU23">
            <v>0</v>
          </cell>
          <cell r="AW23">
            <v>3</v>
          </cell>
          <cell r="AX23">
            <v>0</v>
          </cell>
          <cell r="AY23">
            <v>0</v>
          </cell>
        </row>
        <row r="24">
          <cell r="B24" t="str">
            <v>Sylvie GRZEGORCZYK</v>
          </cell>
          <cell r="C24" t="str">
            <v>adhérent</v>
          </cell>
          <cell r="D24" t="str">
            <v>membre(site)</v>
          </cell>
          <cell r="E24" t="str">
            <v>sylvie.grzegorczyk@free.fr</v>
          </cell>
          <cell r="F24" t="str">
            <v>grzegorczyksylvie@gmail.com</v>
          </cell>
          <cell r="H24">
            <v>683404060</v>
          </cell>
          <cell r="K24">
            <v>2</v>
          </cell>
          <cell r="L24" t="str">
            <v>p</v>
          </cell>
          <cell r="M24" t="str">
            <v>p</v>
          </cell>
          <cell r="P24" t="str">
            <v>répondu</v>
          </cell>
          <cell r="Q24">
            <v>1</v>
          </cell>
          <cell r="U24">
            <v>1</v>
          </cell>
          <cell r="W24">
            <v>3</v>
          </cell>
          <cell r="X24" t="b">
            <v>0</v>
          </cell>
          <cell r="Y24">
            <v>3</v>
          </cell>
          <cell r="Z24">
            <v>4</v>
          </cell>
          <cell r="AA24">
            <v>4</v>
          </cell>
          <cell r="AB24">
            <v>4</v>
          </cell>
          <cell r="AC24">
            <v>4</v>
          </cell>
          <cell r="AD24">
            <v>3</v>
          </cell>
          <cell r="AF24">
            <v>3</v>
          </cell>
          <cell r="AN24">
            <v>0</v>
          </cell>
          <cell r="AP24">
            <v>0</v>
          </cell>
          <cell r="AQ24" t="e">
            <v>#N/A</v>
          </cell>
          <cell r="AS24">
            <v>0</v>
          </cell>
          <cell r="AU24">
            <v>0</v>
          </cell>
          <cell r="AW24">
            <v>4</v>
          </cell>
          <cell r="AX24">
            <v>0</v>
          </cell>
          <cell r="AY24">
            <v>0</v>
          </cell>
          <cell r="BA24">
            <v>4</v>
          </cell>
        </row>
        <row r="25">
          <cell r="B25" t="str">
            <v>Sylvie RANNOU</v>
          </cell>
          <cell r="C25" t="str">
            <v>adhérent</v>
          </cell>
          <cell r="D25" t="str">
            <v>membre(site)</v>
          </cell>
          <cell r="E25" t="str">
            <v>srannou02@yahoo.fr</v>
          </cell>
          <cell r="H25">
            <v>681510837</v>
          </cell>
          <cell r="K25">
            <v>1</v>
          </cell>
          <cell r="M25" t="str">
            <v>p</v>
          </cell>
          <cell r="P25" t="str">
            <v>répondu</v>
          </cell>
          <cell r="Q25" t="str">
            <v>non</v>
          </cell>
          <cell r="W25">
            <v>0</v>
          </cell>
          <cell r="X25" t="b">
            <v>0</v>
          </cell>
          <cell r="Y25">
            <v>1</v>
          </cell>
          <cell r="Z25">
            <v>1</v>
          </cell>
          <cell r="AA25">
            <v>1</v>
          </cell>
          <cell r="AB25">
            <v>1</v>
          </cell>
          <cell r="AC25">
            <v>1</v>
          </cell>
          <cell r="AD25">
            <v>1</v>
          </cell>
          <cell r="AE25">
            <v>1</v>
          </cell>
          <cell r="AF25">
            <v>1</v>
          </cell>
          <cell r="AN25">
            <v>0</v>
          </cell>
          <cell r="AP25">
            <v>0</v>
          </cell>
          <cell r="AQ25" t="e">
            <v>#N/A</v>
          </cell>
          <cell r="AS25">
            <v>0</v>
          </cell>
          <cell r="AU25">
            <v>0</v>
          </cell>
          <cell r="AW25">
            <v>1</v>
          </cell>
          <cell r="AX25">
            <v>0</v>
          </cell>
          <cell r="AY25">
            <v>0</v>
          </cell>
        </row>
        <row r="26">
          <cell r="B26" t="str">
            <v>Thierry CHANCONIE</v>
          </cell>
          <cell r="C26" t="str">
            <v>adhérent</v>
          </cell>
          <cell r="D26" t="str">
            <v>membre(site)</v>
          </cell>
          <cell r="E26" t="str">
            <v>chanco@orange.fr</v>
          </cell>
          <cell r="H26">
            <v>671339340</v>
          </cell>
          <cell r="K26">
            <v>1</v>
          </cell>
          <cell r="L26" t="str">
            <v>p</v>
          </cell>
          <cell r="W26">
            <v>0</v>
          </cell>
          <cell r="X26" t="b">
            <v>0</v>
          </cell>
          <cell r="Y26">
            <v>1</v>
          </cell>
          <cell r="Z26">
            <v>3</v>
          </cell>
          <cell r="AB26">
            <v>2</v>
          </cell>
          <cell r="AD26">
            <v>1</v>
          </cell>
          <cell r="AF26">
            <v>1</v>
          </cell>
          <cell r="AN26">
            <v>0</v>
          </cell>
          <cell r="AP26">
            <v>0</v>
          </cell>
          <cell r="AQ26" t="e">
            <v>#N/A</v>
          </cell>
          <cell r="AS26">
            <v>0</v>
          </cell>
          <cell r="AU26">
            <v>0</v>
          </cell>
          <cell r="AW26">
            <v>3</v>
          </cell>
          <cell r="AX26">
            <v>0</v>
          </cell>
          <cell r="AY26">
            <v>0</v>
          </cell>
        </row>
        <row r="27">
          <cell r="B27" t="str">
            <v>Thierry D'ALMEIDA</v>
          </cell>
          <cell r="C27" t="str">
            <v>adhérent</v>
          </cell>
          <cell r="D27" t="str">
            <v>membre(site)</v>
          </cell>
          <cell r="E27" t="str">
            <v>kemthal@yahoo.fr</v>
          </cell>
          <cell r="K27">
            <v>0</v>
          </cell>
          <cell r="W27">
            <v>0</v>
          </cell>
          <cell r="X27" t="b">
            <v>1</v>
          </cell>
          <cell r="Y27">
            <v>1</v>
          </cell>
          <cell r="Z27">
            <v>1</v>
          </cell>
          <cell r="AB27">
            <v>1</v>
          </cell>
          <cell r="AD27">
            <v>1</v>
          </cell>
          <cell r="AF27">
            <v>1</v>
          </cell>
          <cell r="AN27">
            <v>0</v>
          </cell>
          <cell r="AP27">
            <v>0</v>
          </cell>
          <cell r="AQ27" t="e">
            <v>#N/A</v>
          </cell>
          <cell r="AS27">
            <v>0</v>
          </cell>
          <cell r="AU27">
            <v>0</v>
          </cell>
          <cell r="AW27">
            <v>1</v>
          </cell>
          <cell r="AX27">
            <v>0</v>
          </cell>
          <cell r="AY27">
            <v>0</v>
          </cell>
          <cell r="AZ27" t="str">
            <v>non</v>
          </cell>
        </row>
        <row r="28">
          <cell r="B28" t="str">
            <v>Thierry LACAZE</v>
          </cell>
          <cell r="C28" t="str">
            <v>adhérent</v>
          </cell>
          <cell r="D28" t="str">
            <v>membre(site)</v>
          </cell>
          <cell r="E28" t="str">
            <v>lacazet@free.fr</v>
          </cell>
          <cell r="H28">
            <v>682594354</v>
          </cell>
          <cell r="J28" t="str">
            <v>vice-président</v>
          </cell>
          <cell r="K28">
            <v>3</v>
          </cell>
          <cell r="L28" t="str">
            <v>s</v>
          </cell>
          <cell r="M28" t="str">
            <v>p</v>
          </cell>
          <cell r="N28" t="str">
            <v>p</v>
          </cell>
          <cell r="P28" t="str">
            <v>répondu</v>
          </cell>
          <cell r="Q28">
            <v>1</v>
          </cell>
          <cell r="U28">
            <v>1</v>
          </cell>
          <cell r="W28">
            <v>3</v>
          </cell>
          <cell r="X28" t="b">
            <v>0</v>
          </cell>
          <cell r="Y28">
            <v>3</v>
          </cell>
          <cell r="Z28">
            <v>3</v>
          </cell>
          <cell r="AA28">
            <v>3</v>
          </cell>
          <cell r="AB28">
            <v>3</v>
          </cell>
          <cell r="AC28">
            <v>3</v>
          </cell>
          <cell r="AD28">
            <v>3</v>
          </cell>
          <cell r="AF28">
            <v>3</v>
          </cell>
          <cell r="AG28">
            <v>3</v>
          </cell>
          <cell r="AN28">
            <v>0</v>
          </cell>
          <cell r="AP28">
            <v>0</v>
          </cell>
          <cell r="AQ28" t="e">
            <v>#N/A</v>
          </cell>
          <cell r="AS28">
            <v>0</v>
          </cell>
          <cell r="AU28">
            <v>0</v>
          </cell>
          <cell r="AW28">
            <v>3</v>
          </cell>
          <cell r="AX28">
            <v>0</v>
          </cell>
          <cell r="AY28">
            <v>0</v>
          </cell>
          <cell r="BA28">
            <v>3</v>
          </cell>
        </row>
        <row r="29">
          <cell r="B29" t="str">
            <v>Vincent CHUZEVILLE</v>
          </cell>
          <cell r="C29" t="str">
            <v>adhérent</v>
          </cell>
          <cell r="D29" t="str">
            <v>membre(site)</v>
          </cell>
          <cell r="E29" t="str">
            <v>vincent.chuzeville@gmail.com</v>
          </cell>
          <cell r="K29">
            <v>1</v>
          </cell>
          <cell r="M29" t="str">
            <v>i</v>
          </cell>
          <cell r="P29" t="str">
            <v>répondu</v>
          </cell>
          <cell r="Q29">
            <v>1</v>
          </cell>
          <cell r="U29">
            <v>1</v>
          </cell>
          <cell r="W29">
            <v>0</v>
          </cell>
          <cell r="X29" t="b">
            <v>1</v>
          </cell>
          <cell r="Y29">
            <v>1</v>
          </cell>
          <cell r="Z29">
            <v>1</v>
          </cell>
          <cell r="AA29">
            <v>1</v>
          </cell>
          <cell r="AB29">
            <v>1</v>
          </cell>
          <cell r="AC29">
            <v>1</v>
          </cell>
          <cell r="AD29">
            <v>1</v>
          </cell>
          <cell r="AF29">
            <v>1</v>
          </cell>
          <cell r="AG29">
            <v>1</v>
          </cell>
          <cell r="AN29">
            <v>0</v>
          </cell>
          <cell r="AP29">
            <v>0</v>
          </cell>
          <cell r="AQ29" t="e">
            <v>#N/A</v>
          </cell>
          <cell r="AS29">
            <v>0</v>
          </cell>
          <cell r="AU29">
            <v>0</v>
          </cell>
          <cell r="AW29">
            <v>1</v>
          </cell>
          <cell r="AX29">
            <v>0</v>
          </cell>
          <cell r="AY29">
            <v>0</v>
          </cell>
        </row>
        <row r="30">
          <cell r="B30" t="str">
            <v>Yves SADOU</v>
          </cell>
          <cell r="C30" t="str">
            <v>adhérent</v>
          </cell>
          <cell r="E30" t="str">
            <v>yves.sadou@laposte.net</v>
          </cell>
          <cell r="K30">
            <v>0</v>
          </cell>
          <cell r="W30">
            <v>0</v>
          </cell>
          <cell r="X30" t="b">
            <v>0</v>
          </cell>
          <cell r="Y30">
            <v>1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1</v>
          </cell>
          <cell r="AN30">
            <v>0</v>
          </cell>
          <cell r="AP30">
            <v>0</v>
          </cell>
          <cell r="AQ30" t="e">
            <v>#N/A</v>
          </cell>
          <cell r="AS30">
            <v>0</v>
          </cell>
          <cell r="AU30">
            <v>0</v>
          </cell>
          <cell r="AW30">
            <v>0</v>
          </cell>
          <cell r="AX30">
            <v>0</v>
          </cell>
          <cell r="AY30">
            <v>0</v>
          </cell>
        </row>
        <row r="31">
          <cell r="B31" t="str">
            <v>Yvon CAZAL</v>
          </cell>
          <cell r="C31" t="str">
            <v>adhérent</v>
          </cell>
          <cell r="D31" t="str">
            <v>membre(site)</v>
          </cell>
          <cell r="E31" t="str">
            <v>yvon.cazal@wanadoo.fr</v>
          </cell>
          <cell r="H31">
            <v>565387006</v>
          </cell>
          <cell r="K31">
            <v>2</v>
          </cell>
          <cell r="L31" t="str">
            <v>s</v>
          </cell>
          <cell r="M31" t="str">
            <v>s</v>
          </cell>
          <cell r="P31" t="str">
            <v>répondu</v>
          </cell>
          <cell r="Q31">
            <v>2</v>
          </cell>
          <cell r="U31">
            <v>2</v>
          </cell>
          <cell r="W31">
            <v>5</v>
          </cell>
          <cell r="X31" t="b">
            <v>0</v>
          </cell>
          <cell r="Y31">
            <v>3</v>
          </cell>
          <cell r="Z31">
            <v>4</v>
          </cell>
          <cell r="AA31">
            <v>4</v>
          </cell>
          <cell r="AB31">
            <v>4</v>
          </cell>
          <cell r="AC31">
            <v>4</v>
          </cell>
          <cell r="AD31">
            <v>4</v>
          </cell>
          <cell r="AE31">
            <v>2</v>
          </cell>
          <cell r="AF31">
            <v>3</v>
          </cell>
          <cell r="AN31">
            <v>0</v>
          </cell>
          <cell r="AP31">
            <v>0</v>
          </cell>
          <cell r="AQ31" t="e">
            <v>#N/A</v>
          </cell>
          <cell r="AS31">
            <v>0</v>
          </cell>
          <cell r="AU31">
            <v>0</v>
          </cell>
          <cell r="AW31">
            <v>4</v>
          </cell>
          <cell r="AX31">
            <v>0</v>
          </cell>
          <cell r="AY31">
            <v>0</v>
          </cell>
        </row>
        <row r="32">
          <cell r="B32" t="str">
            <v>Philippe AURIOL</v>
          </cell>
          <cell r="C32" t="str">
            <v>adhérent 2017</v>
          </cell>
          <cell r="D32" t="str">
            <v>membre(site)</v>
          </cell>
          <cell r="E32" t="str">
            <v>auriolphilippe46@gmail.com</v>
          </cell>
          <cell r="F32" t="str">
            <v>philippe.auriol@ratier-figeac.fr</v>
          </cell>
          <cell r="H32">
            <v>783158612</v>
          </cell>
          <cell r="K32">
            <v>2</v>
          </cell>
          <cell r="L32" t="str">
            <v>s</v>
          </cell>
          <cell r="M32" t="str">
            <v>p</v>
          </cell>
          <cell r="P32" t="str">
            <v>répondu</v>
          </cell>
          <cell r="Q32">
            <v>1</v>
          </cell>
          <cell r="U32">
            <v>1</v>
          </cell>
          <cell r="W32">
            <v>2</v>
          </cell>
          <cell r="X32" t="b">
            <v>0</v>
          </cell>
          <cell r="Y32">
            <v>1</v>
          </cell>
          <cell r="Z32">
            <v>4</v>
          </cell>
          <cell r="AB32">
            <v>1</v>
          </cell>
          <cell r="AD32">
            <v>1</v>
          </cell>
          <cell r="AF32">
            <v>1</v>
          </cell>
          <cell r="AN32">
            <v>0</v>
          </cell>
          <cell r="AP32">
            <v>0</v>
          </cell>
          <cell r="AQ32" t="e">
            <v>#N/A</v>
          </cell>
          <cell r="AS32">
            <v>0</v>
          </cell>
          <cell r="AU32">
            <v>0</v>
          </cell>
          <cell r="AW32">
            <v>4</v>
          </cell>
          <cell r="AX32">
            <v>0</v>
          </cell>
          <cell r="AY32">
            <v>0</v>
          </cell>
          <cell r="BA32">
            <v>0</v>
          </cell>
        </row>
        <row r="33">
          <cell r="B33" t="str">
            <v>Adeline BARILLOT</v>
          </cell>
          <cell r="C33" t="str">
            <v>autre</v>
          </cell>
          <cell r="D33" t="str">
            <v>conseil général/musée Cuzal</v>
          </cell>
          <cell r="E33" t="str">
            <v>Adeline.BARILLOT@lot.fr</v>
          </cell>
          <cell r="K33">
            <v>0</v>
          </cell>
          <cell r="W33">
            <v>0</v>
          </cell>
          <cell r="X33" t="b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N33">
            <v>0</v>
          </cell>
          <cell r="AP33">
            <v>0</v>
          </cell>
          <cell r="AQ33" t="e">
            <v>#N/A</v>
          </cell>
          <cell r="AS33">
            <v>0</v>
          </cell>
          <cell r="AU33">
            <v>0</v>
          </cell>
          <cell r="AW33">
            <v>0</v>
          </cell>
          <cell r="AX33">
            <v>0</v>
          </cell>
          <cell r="AY33">
            <v>0</v>
          </cell>
        </row>
        <row r="34">
          <cell r="B34" t="str">
            <v>Boris CHARTIER</v>
          </cell>
          <cell r="C34" t="str">
            <v>autre</v>
          </cell>
          <cell r="D34" t="str">
            <v>brasserie corrézienne</v>
          </cell>
          <cell r="H34">
            <v>608286905</v>
          </cell>
          <cell r="K34">
            <v>0</v>
          </cell>
          <cell r="W34">
            <v>0</v>
          </cell>
          <cell r="X34" t="b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N34">
            <v>0</v>
          </cell>
          <cell r="AP34">
            <v>0</v>
          </cell>
          <cell r="AQ34" t="e">
            <v>#N/A</v>
          </cell>
          <cell r="AS34">
            <v>0</v>
          </cell>
          <cell r="AU34">
            <v>0</v>
          </cell>
          <cell r="AW34">
            <v>0</v>
          </cell>
          <cell r="AX34">
            <v>0</v>
          </cell>
          <cell r="AY34">
            <v>0</v>
          </cell>
        </row>
        <row r="35">
          <cell r="B35" t="str">
            <v>Christian LE GALLIC</v>
          </cell>
          <cell r="C35" t="str">
            <v>autre</v>
          </cell>
          <cell r="D35" t="str">
            <v>ancien membre</v>
          </cell>
          <cell r="E35" t="str">
            <v>christian.legallic123@orange.fr</v>
          </cell>
          <cell r="K35">
            <v>0</v>
          </cell>
          <cell r="W35">
            <v>0</v>
          </cell>
          <cell r="X35" t="b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N35">
            <v>0</v>
          </cell>
          <cell r="AP35">
            <v>0</v>
          </cell>
          <cell r="AQ35" t="e">
            <v>#N/A</v>
          </cell>
          <cell r="AS35">
            <v>0</v>
          </cell>
          <cell r="AU35">
            <v>0</v>
          </cell>
          <cell r="AW35">
            <v>0</v>
          </cell>
          <cell r="AX35">
            <v>0</v>
          </cell>
          <cell r="AY35">
            <v>0</v>
          </cell>
        </row>
        <row r="36">
          <cell r="B36" t="str">
            <v>François LEPLAT</v>
          </cell>
          <cell r="C36" t="str">
            <v>autre</v>
          </cell>
          <cell r="D36" t="str">
            <v>brasserie la bohème</v>
          </cell>
          <cell r="E36" t="str">
            <v>brasserielaboheme@yahoo.fr</v>
          </cell>
          <cell r="G36" t="str">
            <v>x</v>
          </cell>
          <cell r="H36" t="str">
            <v>06 08 10 53 45</v>
          </cell>
          <cell r="K36">
            <v>0</v>
          </cell>
          <cell r="W36">
            <v>0</v>
          </cell>
          <cell r="X36" t="b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N36">
            <v>0</v>
          </cell>
          <cell r="AP36">
            <v>0</v>
          </cell>
          <cell r="AQ36" t="e">
            <v>#N/A</v>
          </cell>
          <cell r="AS36">
            <v>0</v>
          </cell>
          <cell r="AU36">
            <v>0</v>
          </cell>
          <cell r="AW36">
            <v>0</v>
          </cell>
          <cell r="AX36">
            <v>0</v>
          </cell>
          <cell r="AY36">
            <v>0</v>
          </cell>
        </row>
        <row r="37">
          <cell r="B37" t="str">
            <v>Jean-Claude BRION</v>
          </cell>
          <cell r="C37" t="str">
            <v>autre</v>
          </cell>
          <cell r="D37" t="str">
            <v>ancien membre</v>
          </cell>
          <cell r="E37" t="str">
            <v>jc.brion@wanadoo.fr</v>
          </cell>
          <cell r="G37" t="str">
            <v>x</v>
          </cell>
          <cell r="K37">
            <v>0</v>
          </cell>
          <cell r="W37">
            <v>0</v>
          </cell>
          <cell r="X37" t="b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N37">
            <v>0</v>
          </cell>
          <cell r="AP37">
            <v>0</v>
          </cell>
          <cell r="AQ37" t="e">
            <v>#N/A</v>
          </cell>
          <cell r="AS37">
            <v>0</v>
          </cell>
          <cell r="AU37">
            <v>0</v>
          </cell>
          <cell r="AW37">
            <v>0</v>
          </cell>
          <cell r="AX37">
            <v>0</v>
          </cell>
          <cell r="AY37">
            <v>0</v>
          </cell>
        </row>
        <row r="38">
          <cell r="B38" t="str">
            <v>Lionel</v>
          </cell>
          <cell r="C38" t="str">
            <v>autre</v>
          </cell>
          <cell r="D38" t="str">
            <v>lieu brassage BR19</v>
          </cell>
          <cell r="E38" t="str">
            <v>le.sechoir.46@gmail.com</v>
          </cell>
          <cell r="K38">
            <v>0</v>
          </cell>
          <cell r="W38">
            <v>0</v>
          </cell>
          <cell r="X38" t="b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Q38" t="e">
            <v>#N/A</v>
          </cell>
          <cell r="AS38">
            <v>0</v>
          </cell>
          <cell r="AW38">
            <v>0</v>
          </cell>
          <cell r="AX38">
            <v>0</v>
          </cell>
          <cell r="AY38">
            <v>0</v>
          </cell>
        </row>
        <row r="39">
          <cell r="B39" t="str">
            <v>Jean-Claude THOMAS</v>
          </cell>
          <cell r="C39" t="str">
            <v>autre</v>
          </cell>
          <cell r="D39" t="str">
            <v>ancien membre</v>
          </cell>
          <cell r="E39" t="str">
            <v>thomasjean-claude2153@neuf.fr</v>
          </cell>
          <cell r="F39" t="str">
            <v>jc.thomaspes@free.fr</v>
          </cell>
          <cell r="G39" t="str">
            <v>x</v>
          </cell>
          <cell r="K39">
            <v>0</v>
          </cell>
          <cell r="W39">
            <v>0</v>
          </cell>
          <cell r="X39" t="b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N39">
            <v>0</v>
          </cell>
          <cell r="AP39">
            <v>0</v>
          </cell>
          <cell r="AQ39" t="e">
            <v>#N/A</v>
          </cell>
          <cell r="AS39">
            <v>0</v>
          </cell>
          <cell r="AU39">
            <v>0</v>
          </cell>
          <cell r="AW39">
            <v>0</v>
          </cell>
          <cell r="AX39">
            <v>0</v>
          </cell>
          <cell r="AY39">
            <v>0</v>
          </cell>
        </row>
        <row r="40">
          <cell r="B40" t="str">
            <v>Marie-Joëlle FOUILHAC-GARY</v>
          </cell>
          <cell r="C40" t="str">
            <v>autre</v>
          </cell>
          <cell r="D40" t="str">
            <v>ancien membre</v>
          </cell>
          <cell r="E40" t="str">
            <v>mjd.fouilhac@sfr.fr</v>
          </cell>
          <cell r="K40">
            <v>0</v>
          </cell>
          <cell r="W40">
            <v>0</v>
          </cell>
          <cell r="X40" t="b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N40">
            <v>0</v>
          </cell>
          <cell r="AP40">
            <v>0</v>
          </cell>
          <cell r="AQ40" t="e">
            <v>#N/A</v>
          </cell>
          <cell r="AS40">
            <v>0</v>
          </cell>
          <cell r="AU40">
            <v>0</v>
          </cell>
          <cell r="AW40">
            <v>0</v>
          </cell>
          <cell r="AX40">
            <v>0</v>
          </cell>
          <cell r="AY40">
            <v>0</v>
          </cell>
        </row>
        <row r="41">
          <cell r="B41" t="str">
            <v>Mme BONAL</v>
          </cell>
          <cell r="C41" t="str">
            <v>autre</v>
          </cell>
          <cell r="D41" t="str">
            <v>aplatisseur</v>
          </cell>
          <cell r="K41">
            <v>0</v>
          </cell>
          <cell r="W41">
            <v>0</v>
          </cell>
          <cell r="X41" t="b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N41">
            <v>0</v>
          </cell>
          <cell r="AP41">
            <v>0</v>
          </cell>
          <cell r="AQ41" t="e">
            <v>#N/A</v>
          </cell>
          <cell r="AS41">
            <v>0</v>
          </cell>
          <cell r="AU41">
            <v>0</v>
          </cell>
          <cell r="AW41">
            <v>0</v>
          </cell>
          <cell r="AX41">
            <v>0</v>
          </cell>
          <cell r="AY41">
            <v>0</v>
          </cell>
        </row>
        <row r="42">
          <cell r="B42" t="str">
            <v>Mme PEGOURIER</v>
          </cell>
          <cell r="C42" t="str">
            <v>autre</v>
          </cell>
          <cell r="D42" t="str">
            <v>torréfacteur</v>
          </cell>
          <cell r="K42">
            <v>0</v>
          </cell>
          <cell r="W42">
            <v>0</v>
          </cell>
          <cell r="X42" t="b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N42">
            <v>0</v>
          </cell>
          <cell r="AP42">
            <v>0</v>
          </cell>
          <cell r="AQ42" t="e">
            <v>#N/A</v>
          </cell>
          <cell r="AS42">
            <v>0</v>
          </cell>
          <cell r="AU42">
            <v>0</v>
          </cell>
          <cell r="AW42">
            <v>0</v>
          </cell>
          <cell r="AX42">
            <v>0</v>
          </cell>
          <cell r="AY42">
            <v>0</v>
          </cell>
        </row>
        <row r="43">
          <cell r="B43" t="str">
            <v>Patrick MOULY</v>
          </cell>
          <cell r="C43" t="str">
            <v>autre</v>
          </cell>
          <cell r="D43" t="str">
            <v>connaissance David &amp; Rocky</v>
          </cell>
          <cell r="E43" t="str">
            <v>patrick.mouly@ithpp-alcen.fr</v>
          </cell>
          <cell r="K43">
            <v>0</v>
          </cell>
          <cell r="W43">
            <v>0</v>
          </cell>
          <cell r="X43" t="b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N43">
            <v>0</v>
          </cell>
          <cell r="AP43">
            <v>0</v>
          </cell>
          <cell r="AQ43" t="e">
            <v>#N/A</v>
          </cell>
          <cell r="AS43">
            <v>0</v>
          </cell>
          <cell r="AU43">
            <v>0</v>
          </cell>
          <cell r="AW43">
            <v>0</v>
          </cell>
          <cell r="AX43">
            <v>0</v>
          </cell>
          <cell r="AY43">
            <v>0</v>
          </cell>
        </row>
        <row r="44">
          <cell r="B44" t="str">
            <v>PINQUIE</v>
          </cell>
          <cell r="C44" t="str">
            <v>autre</v>
          </cell>
          <cell r="D44" t="str">
            <v>lieu brassage BR10</v>
          </cell>
          <cell r="K44">
            <v>0</v>
          </cell>
          <cell r="W44">
            <v>0</v>
          </cell>
          <cell r="X44" t="b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N44">
            <v>0</v>
          </cell>
          <cell r="AP44">
            <v>0</v>
          </cell>
          <cell r="AQ44" t="e">
            <v>#N/A</v>
          </cell>
          <cell r="AS44">
            <v>0</v>
          </cell>
          <cell r="AU44">
            <v>0</v>
          </cell>
          <cell r="AW44">
            <v>0</v>
          </cell>
          <cell r="AX44">
            <v>0</v>
          </cell>
          <cell r="AY44">
            <v>0</v>
          </cell>
        </row>
        <row r="45">
          <cell r="B45" t="str">
            <v>Régis LAMPLE</v>
          </cell>
          <cell r="C45" t="str">
            <v>autre</v>
          </cell>
          <cell r="D45" t="str">
            <v>ancien membre</v>
          </cell>
          <cell r="E45" t="str">
            <v>regis.lample@free.fr</v>
          </cell>
          <cell r="G45" t="str">
            <v>x</v>
          </cell>
          <cell r="K45">
            <v>0</v>
          </cell>
          <cell r="W45">
            <v>0</v>
          </cell>
          <cell r="X45" t="b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N45">
            <v>0</v>
          </cell>
          <cell r="AP45">
            <v>0</v>
          </cell>
          <cell r="AQ45" t="e">
            <v>#N/A</v>
          </cell>
          <cell r="AS45">
            <v>0</v>
          </cell>
          <cell r="AU45">
            <v>0</v>
          </cell>
          <cell r="AW45">
            <v>0</v>
          </cell>
          <cell r="AX45">
            <v>0</v>
          </cell>
          <cell r="AY45">
            <v>0</v>
          </cell>
        </row>
        <row r="46">
          <cell r="B46" t="str">
            <v>Aurélien RIZZON</v>
          </cell>
          <cell r="C46" t="str">
            <v>sympathisant</v>
          </cell>
          <cell r="D46" t="str">
            <v>ancien membre</v>
          </cell>
          <cell r="E46" t="str">
            <v>aurelienrizzon@hotmail.com</v>
          </cell>
          <cell r="H46">
            <v>664855060</v>
          </cell>
          <cell r="K46">
            <v>1</v>
          </cell>
          <cell r="O46" t="str">
            <v>s</v>
          </cell>
          <cell r="W46">
            <v>0</v>
          </cell>
          <cell r="X46" t="b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N46">
            <v>0</v>
          </cell>
          <cell r="AP46">
            <v>0</v>
          </cell>
          <cell r="AQ46" t="e">
            <v>#N/A</v>
          </cell>
          <cell r="AS46">
            <v>0</v>
          </cell>
          <cell r="AU46">
            <v>0</v>
          </cell>
          <cell r="AW46">
            <v>0</v>
          </cell>
          <cell r="AX46">
            <v>0</v>
          </cell>
          <cell r="AY46">
            <v>0</v>
          </cell>
        </row>
        <row r="47">
          <cell r="B47" t="str">
            <v>Frédéric PERROT</v>
          </cell>
          <cell r="C47" t="str">
            <v>sympathisant</v>
          </cell>
          <cell r="D47" t="str">
            <v>connaissance David</v>
          </cell>
          <cell r="E47" t="str">
            <v>fred.perrot24@gmail.com</v>
          </cell>
          <cell r="K47">
            <v>1</v>
          </cell>
          <cell r="M47" t="str">
            <v>i</v>
          </cell>
          <cell r="W47">
            <v>0</v>
          </cell>
          <cell r="X47" t="b">
            <v>1</v>
          </cell>
          <cell r="Y47">
            <v>0</v>
          </cell>
          <cell r="Z47">
            <v>1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N47">
            <v>0</v>
          </cell>
          <cell r="AP47">
            <v>0</v>
          </cell>
          <cell r="AQ47" t="e">
            <v>#N/A</v>
          </cell>
          <cell r="AS47">
            <v>0</v>
          </cell>
          <cell r="AU47">
            <v>0</v>
          </cell>
          <cell r="AW47">
            <v>1</v>
          </cell>
          <cell r="AX47">
            <v>0</v>
          </cell>
          <cell r="AY47">
            <v>0</v>
          </cell>
        </row>
        <row r="48">
          <cell r="B48" t="str">
            <v>Isabelle LASPALLES</v>
          </cell>
          <cell r="C48" t="str">
            <v>sympathisant</v>
          </cell>
          <cell r="D48" t="str">
            <v>desserts</v>
          </cell>
          <cell r="E48" t="str">
            <v>i.laspalles@orange.fr</v>
          </cell>
          <cell r="G48" t="str">
            <v>x</v>
          </cell>
          <cell r="K48">
            <v>0</v>
          </cell>
          <cell r="W48">
            <v>0</v>
          </cell>
          <cell r="X48" t="b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N48">
            <v>0</v>
          </cell>
          <cell r="AP48">
            <v>0</v>
          </cell>
          <cell r="AQ48" t="e">
            <v>#N/A</v>
          </cell>
          <cell r="AS48">
            <v>0</v>
          </cell>
          <cell r="AU48">
            <v>0</v>
          </cell>
          <cell r="AW48">
            <v>0</v>
          </cell>
          <cell r="AX48">
            <v>0</v>
          </cell>
          <cell r="AY48">
            <v>0</v>
          </cell>
          <cell r="AZ48" t="str">
            <v/>
          </cell>
        </row>
        <row r="49">
          <cell r="B49" t="str">
            <v>Jérôme BRODIER</v>
          </cell>
          <cell r="C49" t="str">
            <v>sympathisant</v>
          </cell>
          <cell r="D49" t="str">
            <v>connaissance David</v>
          </cell>
          <cell r="E49" t="str">
            <v>oleronjejtetel@gmail.com</v>
          </cell>
          <cell r="G49" t="str">
            <v>x</v>
          </cell>
          <cell r="K49">
            <v>0</v>
          </cell>
          <cell r="W49">
            <v>0</v>
          </cell>
          <cell r="X49" t="b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N49">
            <v>0</v>
          </cell>
          <cell r="AP49">
            <v>0</v>
          </cell>
          <cell r="AQ49" t="e">
            <v>#N/A</v>
          </cell>
          <cell r="AS49">
            <v>0</v>
          </cell>
          <cell r="AU49">
            <v>0</v>
          </cell>
          <cell r="AW49">
            <v>0</v>
          </cell>
          <cell r="AX49">
            <v>0</v>
          </cell>
          <cell r="AY49">
            <v>0</v>
          </cell>
          <cell r="AZ49" t="str">
            <v/>
          </cell>
        </row>
        <row r="50">
          <cell r="B50" t="str">
            <v>Laurent HOURDIN</v>
          </cell>
          <cell r="C50" t="str">
            <v>sympathisant</v>
          </cell>
          <cell r="D50" t="str">
            <v>ancien membre</v>
          </cell>
          <cell r="E50" t="str">
            <v>laurenthourdin@aol.com</v>
          </cell>
          <cell r="K50">
            <v>0</v>
          </cell>
          <cell r="W50">
            <v>0</v>
          </cell>
          <cell r="X50" t="b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N50">
            <v>0</v>
          </cell>
          <cell r="AP50">
            <v>0</v>
          </cell>
          <cell r="AQ50" t="e">
            <v>#N/A</v>
          </cell>
          <cell r="AS50">
            <v>0</v>
          </cell>
          <cell r="AU50">
            <v>0</v>
          </cell>
          <cell r="AW50">
            <v>0</v>
          </cell>
          <cell r="AX50">
            <v>0</v>
          </cell>
          <cell r="AY50">
            <v>0</v>
          </cell>
          <cell r="AZ50" t="str">
            <v/>
          </cell>
        </row>
        <row r="51">
          <cell r="B51" t="str">
            <v>Manuel GERARD</v>
          </cell>
          <cell r="C51" t="str">
            <v>sympathisant</v>
          </cell>
          <cell r="D51" t="str">
            <v>connaissance Rocky</v>
          </cell>
          <cell r="E51" t="str">
            <v>manuel.gerard@hotmail.fr</v>
          </cell>
          <cell r="G51" t="str">
            <v>x</v>
          </cell>
          <cell r="K51">
            <v>0</v>
          </cell>
          <cell r="W51">
            <v>0</v>
          </cell>
          <cell r="X51" t="b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N51">
            <v>0</v>
          </cell>
          <cell r="AP51">
            <v>0</v>
          </cell>
          <cell r="AQ51" t="e">
            <v>#N/A</v>
          </cell>
          <cell r="AS51">
            <v>0</v>
          </cell>
          <cell r="AU51">
            <v>0</v>
          </cell>
          <cell r="AW51">
            <v>0</v>
          </cell>
          <cell r="AX51">
            <v>0</v>
          </cell>
          <cell r="AY51">
            <v>0</v>
          </cell>
          <cell r="AZ51" t="str">
            <v/>
          </cell>
        </row>
        <row r="52">
          <cell r="B52" t="str">
            <v>Martial TOURY</v>
          </cell>
          <cell r="C52" t="str">
            <v>sympathisant</v>
          </cell>
          <cell r="D52" t="str">
            <v>ancien membre</v>
          </cell>
          <cell r="E52" t="str">
            <v>martial.toury@laposte.net</v>
          </cell>
          <cell r="K52">
            <v>0</v>
          </cell>
          <cell r="W52">
            <v>0</v>
          </cell>
          <cell r="X52" t="b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N52">
            <v>0</v>
          </cell>
          <cell r="AP52">
            <v>0</v>
          </cell>
          <cell r="AQ52" t="e">
            <v>#N/A</v>
          </cell>
          <cell r="AS52">
            <v>0</v>
          </cell>
          <cell r="AU52">
            <v>0</v>
          </cell>
          <cell r="AW52">
            <v>0</v>
          </cell>
          <cell r="AX52">
            <v>0</v>
          </cell>
          <cell r="AY52">
            <v>0</v>
          </cell>
          <cell r="AZ52" t="str">
            <v/>
          </cell>
        </row>
        <row r="53">
          <cell r="B53" t="str">
            <v>Matthieu MOURZELAS</v>
          </cell>
          <cell r="C53" t="str">
            <v>sympathisant</v>
          </cell>
          <cell r="D53" t="str">
            <v>connaissance David &amp; Rocky</v>
          </cell>
          <cell r="E53" t="str">
            <v>mmourzel@gmail.com</v>
          </cell>
          <cell r="F53" t="str">
            <v>matthieu.mourzelas@etu.utc.fr</v>
          </cell>
          <cell r="H53">
            <v>634737961</v>
          </cell>
          <cell r="K53">
            <v>0</v>
          </cell>
          <cell r="W53">
            <v>0</v>
          </cell>
          <cell r="X53" t="b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N53">
            <v>0</v>
          </cell>
          <cell r="AP53">
            <v>0</v>
          </cell>
          <cell r="AQ53" t="e">
            <v>#N/A</v>
          </cell>
          <cell r="AS53">
            <v>0</v>
          </cell>
          <cell r="AU53">
            <v>0</v>
          </cell>
          <cell r="AW53">
            <v>0</v>
          </cell>
          <cell r="AX53">
            <v>0</v>
          </cell>
          <cell r="AY53">
            <v>0</v>
          </cell>
          <cell r="AZ53" t="str">
            <v/>
          </cell>
        </row>
        <row r="54">
          <cell r="B54" t="str">
            <v>Patrick BOURRUT</v>
          </cell>
          <cell r="C54" t="str">
            <v>sympathisant</v>
          </cell>
          <cell r="D54" t="str">
            <v>lieu brassage BR9</v>
          </cell>
          <cell r="E54" t="str">
            <v>patrick.bourrut@clubinternet.fr</v>
          </cell>
          <cell r="K54">
            <v>0</v>
          </cell>
          <cell r="W54">
            <v>0</v>
          </cell>
          <cell r="X54" t="b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N54">
            <v>0</v>
          </cell>
          <cell r="AP54">
            <v>0</v>
          </cell>
          <cell r="AQ54" t="e">
            <v>#N/A</v>
          </cell>
          <cell r="AS54">
            <v>0</v>
          </cell>
          <cell r="AU54">
            <v>0</v>
          </cell>
          <cell r="AW54">
            <v>0</v>
          </cell>
          <cell r="AX54">
            <v>0</v>
          </cell>
          <cell r="AY54">
            <v>0</v>
          </cell>
          <cell r="AZ54" t="str">
            <v/>
          </cell>
        </row>
        <row r="55">
          <cell r="B55" t="str">
            <v>Sébastien ADGIE</v>
          </cell>
          <cell r="C55" t="str">
            <v>sympathisant</v>
          </cell>
          <cell r="D55" t="str">
            <v>connaissance David</v>
          </cell>
          <cell r="E55" t="str">
            <v>seb.adgie@hotmail.fr</v>
          </cell>
          <cell r="G55" t="str">
            <v>x</v>
          </cell>
          <cell r="K55">
            <v>0</v>
          </cell>
          <cell r="W55">
            <v>0</v>
          </cell>
          <cell r="X55" t="b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N55">
            <v>0</v>
          </cell>
          <cell r="AP55">
            <v>0</v>
          </cell>
          <cell r="AQ55" t="e">
            <v>#N/A</v>
          </cell>
          <cell r="AS55">
            <v>0</v>
          </cell>
          <cell r="AU55">
            <v>0</v>
          </cell>
          <cell r="AW55">
            <v>0</v>
          </cell>
          <cell r="AX55">
            <v>0</v>
          </cell>
          <cell r="AY55">
            <v>0</v>
          </cell>
          <cell r="AZ55" t="str">
            <v/>
          </cell>
        </row>
        <row r="56">
          <cell r="B56" t="str">
            <v>Sébastien LASPALLES</v>
          </cell>
          <cell r="C56" t="str">
            <v>sympathisant</v>
          </cell>
          <cell r="D56" t="str">
            <v>ancien membre</v>
          </cell>
          <cell r="E56" t="str">
            <v>seb.laspalles@wanadoo.fr</v>
          </cell>
          <cell r="G56" t="str">
            <v>x</v>
          </cell>
          <cell r="K56">
            <v>0</v>
          </cell>
          <cell r="W56">
            <v>0</v>
          </cell>
          <cell r="X56" t="b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N56">
            <v>0</v>
          </cell>
          <cell r="AP56">
            <v>0</v>
          </cell>
          <cell r="AQ56" t="e">
            <v>#N/A</v>
          </cell>
          <cell r="AS56">
            <v>0</v>
          </cell>
          <cell r="AU56">
            <v>0</v>
          </cell>
          <cell r="AW56">
            <v>0</v>
          </cell>
          <cell r="AX56">
            <v>0</v>
          </cell>
          <cell r="AY56">
            <v>0</v>
          </cell>
          <cell r="AZ56" t="str">
            <v/>
          </cell>
        </row>
        <row r="57">
          <cell r="B57" t="str">
            <v>Skander EL MAI</v>
          </cell>
          <cell r="C57" t="str">
            <v>sympathisant</v>
          </cell>
          <cell r="D57" t="str">
            <v>connaissance David</v>
          </cell>
          <cell r="E57" t="str">
            <v>skander.elmai@gmail.com</v>
          </cell>
          <cell r="G57" t="str">
            <v>x</v>
          </cell>
          <cell r="K57">
            <v>0</v>
          </cell>
          <cell r="W57">
            <v>0</v>
          </cell>
          <cell r="X57" t="b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N57">
            <v>0</v>
          </cell>
          <cell r="AP57">
            <v>0</v>
          </cell>
          <cell r="AQ57" t="e">
            <v>#N/A</v>
          </cell>
          <cell r="AS57">
            <v>0</v>
          </cell>
          <cell r="AU57">
            <v>0</v>
          </cell>
          <cell r="AW57">
            <v>0</v>
          </cell>
          <cell r="AX57">
            <v>0</v>
          </cell>
          <cell r="AY57">
            <v>0</v>
          </cell>
          <cell r="AZ57" t="str">
            <v/>
          </cell>
        </row>
        <row r="58">
          <cell r="B58" t="str">
            <v>Stéphanie CARTIER</v>
          </cell>
          <cell r="C58" t="str">
            <v>sympathisant</v>
          </cell>
          <cell r="D58" t="str">
            <v>ancien membre</v>
          </cell>
          <cell r="E58" t="str">
            <v>vanillecartier@icloud.com</v>
          </cell>
          <cell r="F58" t="str">
            <v>s.f.cartier@hotmail.fr</v>
          </cell>
          <cell r="G58" t="str">
            <v>x</v>
          </cell>
          <cell r="K58">
            <v>0</v>
          </cell>
          <cell r="W58">
            <v>0</v>
          </cell>
          <cell r="X58" t="b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N58">
            <v>0</v>
          </cell>
          <cell r="AP58">
            <v>0</v>
          </cell>
          <cell r="AQ58" t="e">
            <v>#N/A</v>
          </cell>
          <cell r="AS58">
            <v>0</v>
          </cell>
          <cell r="AU58">
            <v>0</v>
          </cell>
          <cell r="AW58">
            <v>0</v>
          </cell>
          <cell r="AX58">
            <v>0</v>
          </cell>
          <cell r="AY58">
            <v>0</v>
          </cell>
        </row>
        <row r="59">
          <cell r="B59" t="str">
            <v>Véronique CROS</v>
          </cell>
          <cell r="C59" t="str">
            <v>sympathisant</v>
          </cell>
          <cell r="D59" t="str">
            <v>www.lesamisdelasourcesalmière.com</v>
          </cell>
          <cell r="E59" t="str">
            <v>esthercros@orange.fr</v>
          </cell>
          <cell r="K59">
            <v>0</v>
          </cell>
          <cell r="W59">
            <v>0</v>
          </cell>
          <cell r="X59" t="b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N59">
            <v>0</v>
          </cell>
          <cell r="AP59">
            <v>0</v>
          </cell>
          <cell r="AQ59" t="e">
            <v>#N/A</v>
          </cell>
          <cell r="AS59">
            <v>0</v>
          </cell>
          <cell r="AU59">
            <v>0</v>
          </cell>
          <cell r="AW59">
            <v>0</v>
          </cell>
          <cell r="AX59">
            <v>0</v>
          </cell>
          <cell r="AY59">
            <v>0</v>
          </cell>
        </row>
      </sheetData>
      <sheetData sheetId="11"/>
      <sheetData sheetId="12">
        <row r="3">
          <cell r="G3" t="str">
            <v>catégorie</v>
          </cell>
        </row>
        <row r="4">
          <cell r="G4" t="str">
            <v>Cotisation</v>
          </cell>
        </row>
        <row r="5">
          <cell r="G5" t="str">
            <v>Cotisation</v>
          </cell>
        </row>
        <row r="6">
          <cell r="G6" t="str">
            <v>Cotisation</v>
          </cell>
        </row>
        <row r="7">
          <cell r="G7" t="str">
            <v>Cotisation</v>
          </cell>
        </row>
        <row r="8">
          <cell r="G8" t="str">
            <v>Cotisation</v>
          </cell>
        </row>
        <row r="9">
          <cell r="G9" t="str">
            <v>Cotisation</v>
          </cell>
        </row>
        <row r="10">
          <cell r="G10" t="str">
            <v>Cotisation</v>
          </cell>
        </row>
        <row r="11">
          <cell r="G11" t="str">
            <v>Cotisation</v>
          </cell>
        </row>
        <row r="12">
          <cell r="G12" t="str">
            <v>Cotisation</v>
          </cell>
        </row>
        <row r="13">
          <cell r="G13" t="str">
            <v>Cotisation</v>
          </cell>
        </row>
        <row r="14">
          <cell r="G14" t="str">
            <v>Cotisation</v>
          </cell>
        </row>
        <row r="15">
          <cell r="G15" t="str">
            <v>Cotisation</v>
          </cell>
        </row>
        <row r="16">
          <cell r="G16" t="str">
            <v>Cotisation</v>
          </cell>
        </row>
        <row r="17">
          <cell r="G17" t="str">
            <v>Cotisation</v>
          </cell>
        </row>
        <row r="18">
          <cell r="G18" t="str">
            <v>Cotisation</v>
          </cell>
        </row>
        <row r="19">
          <cell r="G19" t="str">
            <v>Cotisation</v>
          </cell>
        </row>
        <row r="20">
          <cell r="G20" t="str">
            <v>Cotisation</v>
          </cell>
        </row>
        <row r="21">
          <cell r="G21" t="str">
            <v>Cotisation</v>
          </cell>
        </row>
        <row r="22">
          <cell r="G22" t="str">
            <v>+++++++ pas de catégorie</v>
          </cell>
        </row>
        <row r="23">
          <cell r="G23" t="str">
            <v>Frais bancaires</v>
          </cell>
        </row>
        <row r="24">
          <cell r="G24" t="str">
            <v>JOURNAL OFFICIEL</v>
          </cell>
        </row>
        <row r="25">
          <cell r="G25" t="str">
            <v>Matériel</v>
          </cell>
        </row>
        <row r="26">
          <cell r="G26" t="str">
            <v>Consommable</v>
          </cell>
        </row>
        <row r="27">
          <cell r="G27" t="str">
            <v>Matériel</v>
          </cell>
        </row>
        <row r="28">
          <cell r="G28" t="str">
            <v>Matériel</v>
          </cell>
        </row>
        <row r="29">
          <cell r="G29" t="str">
            <v>Consommable</v>
          </cell>
        </row>
        <row r="30">
          <cell r="G30" t="str">
            <v>Cotisation</v>
          </cell>
        </row>
        <row r="31">
          <cell r="G31" t="str">
            <v>Consommable</v>
          </cell>
        </row>
        <row r="32">
          <cell r="G32" t="str">
            <v>Consommable</v>
          </cell>
        </row>
        <row r="35">
          <cell r="G35" t="str">
            <v>Repas</v>
          </cell>
        </row>
        <row r="36">
          <cell r="G36" t="str">
            <v>Repas</v>
          </cell>
        </row>
        <row r="37">
          <cell r="G37" t="str">
            <v>Repas</v>
          </cell>
        </row>
        <row r="38">
          <cell r="G38" t="str">
            <v>Cotisation</v>
          </cell>
        </row>
        <row r="39">
          <cell r="G39" t="str">
            <v>Repas</v>
          </cell>
        </row>
        <row r="40">
          <cell r="G40" t="str">
            <v>Consommable</v>
          </cell>
        </row>
        <row r="41">
          <cell r="G41" t="str">
            <v>Matériel</v>
          </cell>
        </row>
        <row r="42">
          <cell r="G42" t="str">
            <v>Repas</v>
          </cell>
        </row>
        <row r="43">
          <cell r="G43" t="str">
            <v>Repas</v>
          </cell>
        </row>
        <row r="44">
          <cell r="G44" t="str">
            <v>Repas</v>
          </cell>
        </row>
        <row r="45">
          <cell r="G45" t="str">
            <v>Cotisation</v>
          </cell>
        </row>
        <row r="46">
          <cell r="G46" t="str">
            <v>Repas</v>
          </cell>
        </row>
        <row r="47">
          <cell r="G47" t="str">
            <v>Repas</v>
          </cell>
        </row>
        <row r="49">
          <cell r="G49" t="str">
            <v>Repas</v>
          </cell>
        </row>
        <row r="50">
          <cell r="G50" t="str">
            <v>Repas</v>
          </cell>
        </row>
        <row r="51">
          <cell r="G51" t="str">
            <v>Cotisation</v>
          </cell>
        </row>
        <row r="52">
          <cell r="G52" t="str">
            <v>Cotisation</v>
          </cell>
        </row>
        <row r="53">
          <cell r="G53" t="str">
            <v>Cotisation</v>
          </cell>
        </row>
        <row r="54">
          <cell r="G54" t="str">
            <v>dépôt d'espèces</v>
          </cell>
        </row>
        <row r="55">
          <cell r="G55" t="str">
            <v>sur BPOC</v>
          </cell>
        </row>
        <row r="56">
          <cell r="G56" t="str">
            <v>Visite</v>
          </cell>
        </row>
        <row r="58">
          <cell r="G58" t="str">
            <v>Matériel</v>
          </cell>
        </row>
        <row r="59">
          <cell r="G59" t="str">
            <v>+++++++ pas de catégorie</v>
          </cell>
        </row>
        <row r="60">
          <cell r="G60" t="str">
            <v>+++++++ pas de catégorie</v>
          </cell>
        </row>
        <row r="61">
          <cell r="G61" t="str">
            <v>+++++++ pas de catégorie</v>
          </cell>
        </row>
        <row r="62">
          <cell r="G62" t="str">
            <v>dépôt d'espèces</v>
          </cell>
        </row>
        <row r="63">
          <cell r="G63" t="str">
            <v>dépôt d'espèces</v>
          </cell>
        </row>
        <row r="64">
          <cell r="G64" t="str">
            <v>sur BPOC</v>
          </cell>
        </row>
        <row r="65">
          <cell r="G65" t="str">
            <v>sur BPOC</v>
          </cell>
        </row>
        <row r="66">
          <cell r="G66" t="str">
            <v>Matériel</v>
          </cell>
        </row>
        <row r="67">
          <cell r="G67" t="str">
            <v>Cotisation</v>
          </cell>
        </row>
        <row r="68">
          <cell r="G68" t="str">
            <v>Cotisation</v>
          </cell>
        </row>
        <row r="69">
          <cell r="G69" t="str">
            <v>Cotisation</v>
          </cell>
        </row>
        <row r="70">
          <cell r="G70" t="str">
            <v>+++++++ pas de catégorie</v>
          </cell>
        </row>
        <row r="71">
          <cell r="G71" t="str">
            <v>dépôt d'espèces</v>
          </cell>
        </row>
        <row r="72">
          <cell r="G72" t="str">
            <v>dépôt d'espèces</v>
          </cell>
        </row>
        <row r="73">
          <cell r="G73" t="str">
            <v>sur BPOC</v>
          </cell>
        </row>
        <row r="74">
          <cell r="G74" t="str">
            <v>sur BPOC</v>
          </cell>
        </row>
        <row r="75">
          <cell r="G75" t="str">
            <v>+++++++ pas de catégorie</v>
          </cell>
        </row>
        <row r="76">
          <cell r="G76" t="str">
            <v>Matériel</v>
          </cell>
        </row>
        <row r="77">
          <cell r="G77" t="str">
            <v>dépôt d'espèces</v>
          </cell>
        </row>
        <row r="78">
          <cell r="G78" t="str">
            <v>sur BPOC</v>
          </cell>
        </row>
        <row r="79">
          <cell r="G79" t="str">
            <v>+++++++ pas de catégorie</v>
          </cell>
        </row>
        <row r="81">
          <cell r="G81" t="str">
            <v>+++++++ pas de catégorie</v>
          </cell>
        </row>
        <row r="82">
          <cell r="G82" t="str">
            <v>Matériel</v>
          </cell>
        </row>
        <row r="83">
          <cell r="G83" t="str">
            <v>Consommable</v>
          </cell>
        </row>
        <row r="84">
          <cell r="G84" t="str">
            <v>Matériel</v>
          </cell>
        </row>
        <row r="85">
          <cell r="G85" t="str">
            <v>Repas</v>
          </cell>
        </row>
        <row r="86">
          <cell r="G86" t="str">
            <v>+++++++ pas de catégorie</v>
          </cell>
        </row>
        <row r="88">
          <cell r="G88" t="str">
            <v>Cotisation</v>
          </cell>
        </row>
        <row r="89">
          <cell r="G89" t="str">
            <v>Cotisation</v>
          </cell>
        </row>
        <row r="90">
          <cell r="G90" t="str">
            <v>Cotisation</v>
          </cell>
        </row>
        <row r="91">
          <cell r="G91" t="str">
            <v>Cotisation</v>
          </cell>
        </row>
        <row r="92">
          <cell r="G92" t="str">
            <v>Cotisation</v>
          </cell>
        </row>
        <row r="93">
          <cell r="G93" t="str">
            <v>+++++++ pas de catégorie</v>
          </cell>
        </row>
        <row r="94">
          <cell r="G94" t="str">
            <v>Repas</v>
          </cell>
        </row>
        <row r="95">
          <cell r="G95" t="str">
            <v>dépôt d'espèces</v>
          </cell>
        </row>
        <row r="96">
          <cell r="G96" t="str">
            <v>sur BPOC</v>
          </cell>
        </row>
        <row r="97">
          <cell r="G97" t="str">
            <v>Cotisation</v>
          </cell>
        </row>
        <row r="98">
          <cell r="G98" t="str">
            <v>+++++++ pas de catégorie</v>
          </cell>
        </row>
        <row r="99">
          <cell r="G99" t="str">
            <v>Consommable</v>
          </cell>
        </row>
        <row r="101">
          <cell r="G101" t="str">
            <v>Matériel</v>
          </cell>
        </row>
        <row r="103">
          <cell r="G103" t="str">
            <v>Repas</v>
          </cell>
        </row>
        <row r="104">
          <cell r="G104" t="str">
            <v>Repas</v>
          </cell>
        </row>
        <row r="105">
          <cell r="G105" t="str">
            <v>Repas</v>
          </cell>
        </row>
        <row r="106">
          <cell r="G106" t="str">
            <v>Repas</v>
          </cell>
        </row>
        <row r="108">
          <cell r="G108" t="str">
            <v>Cotisation</v>
          </cell>
        </row>
        <row r="109">
          <cell r="G109" t="str">
            <v>Repas</v>
          </cell>
        </row>
        <row r="110">
          <cell r="G110" t="str">
            <v>Repas</v>
          </cell>
        </row>
        <row r="111">
          <cell r="G111" t="str">
            <v>Repas</v>
          </cell>
        </row>
        <row r="112">
          <cell r="G112" t="str">
            <v>+++++++ pas de catégorie</v>
          </cell>
        </row>
        <row r="113">
          <cell r="G113" t="str">
            <v>Cotisation</v>
          </cell>
        </row>
        <row r="114">
          <cell r="G114" t="str">
            <v>Cotisation</v>
          </cell>
        </row>
        <row r="115">
          <cell r="G115" t="str">
            <v>Repas</v>
          </cell>
        </row>
        <row r="116">
          <cell r="G116" t="str">
            <v>dépôt d'espèces</v>
          </cell>
        </row>
        <row r="117">
          <cell r="G117" t="str">
            <v>sur BPOC</v>
          </cell>
        </row>
        <row r="118">
          <cell r="G118" t="str">
            <v>+++++++ pas de catégorie</v>
          </cell>
        </row>
        <row r="119">
          <cell r="G119" t="str">
            <v>Cotisation</v>
          </cell>
        </row>
        <row r="120">
          <cell r="G120" t="str">
            <v>Matériel</v>
          </cell>
        </row>
        <row r="121">
          <cell r="G121" t="str">
            <v>-</v>
          </cell>
        </row>
        <row r="122">
          <cell r="G122" t="str">
            <v>Consommable</v>
          </cell>
        </row>
        <row r="123">
          <cell r="G123" t="str">
            <v>Matériel</v>
          </cell>
        </row>
        <row r="124">
          <cell r="G124" t="str">
            <v>-</v>
          </cell>
        </row>
        <row r="125">
          <cell r="G125" t="str">
            <v>pertes et profits</v>
          </cell>
        </row>
        <row r="126">
          <cell r="G126" t="str">
            <v>Repas</v>
          </cell>
        </row>
        <row r="128">
          <cell r="G128" t="str">
            <v>+++++++ pas de catégorie</v>
          </cell>
        </row>
        <row r="129">
          <cell r="G129" t="str">
            <v>Consommable</v>
          </cell>
        </row>
        <row r="130">
          <cell r="G130" t="str">
            <v>Repas</v>
          </cell>
        </row>
        <row r="131">
          <cell r="G131" t="str">
            <v>Repas</v>
          </cell>
        </row>
        <row r="132">
          <cell r="G132" t="str">
            <v>Repas</v>
          </cell>
        </row>
        <row r="133">
          <cell r="G133" t="str">
            <v>Repas</v>
          </cell>
        </row>
        <row r="134">
          <cell r="G134" t="str">
            <v>Repas</v>
          </cell>
        </row>
        <row r="135">
          <cell r="G135" t="str">
            <v>Consommable</v>
          </cell>
        </row>
        <row r="136">
          <cell r="G136" t="str">
            <v>Repas</v>
          </cell>
        </row>
        <row r="137">
          <cell r="G137" t="str">
            <v>Repas</v>
          </cell>
        </row>
        <row r="138">
          <cell r="G138" t="str">
            <v>Repas</v>
          </cell>
        </row>
        <row r="139">
          <cell r="G139" t="str">
            <v>+++++++ pas de catégorie</v>
          </cell>
        </row>
        <row r="140">
          <cell r="G140" t="str">
            <v>Repas</v>
          </cell>
        </row>
        <row r="141">
          <cell r="G141" t="str">
            <v>Repas</v>
          </cell>
        </row>
        <row r="142">
          <cell r="G142" t="str">
            <v>Repas</v>
          </cell>
        </row>
        <row r="143">
          <cell r="G143" t="str">
            <v>Repas</v>
          </cell>
        </row>
        <row r="144">
          <cell r="G144" t="str">
            <v>Repas</v>
          </cell>
        </row>
        <row r="145">
          <cell r="G145" t="str">
            <v>Repas</v>
          </cell>
        </row>
        <row r="146">
          <cell r="G146" t="str">
            <v>Repas</v>
          </cell>
        </row>
        <row r="147">
          <cell r="G147" t="str">
            <v>Repas</v>
          </cell>
        </row>
        <row r="148">
          <cell r="G148" t="str">
            <v>Frais bancaires</v>
          </cell>
        </row>
        <row r="149">
          <cell r="G149" t="str">
            <v>Repas</v>
          </cell>
        </row>
        <row r="150">
          <cell r="G150" t="str">
            <v>Consommable</v>
          </cell>
        </row>
        <row r="151">
          <cell r="G151" t="str">
            <v>Repas</v>
          </cell>
        </row>
        <row r="152">
          <cell r="G152" t="str">
            <v>Repas</v>
          </cell>
        </row>
        <row r="154">
          <cell r="G154" t="str">
            <v>+++++++ pas de catégorie</v>
          </cell>
        </row>
        <row r="155">
          <cell r="G155" t="str">
            <v>Frais bancaires</v>
          </cell>
        </row>
        <row r="156">
          <cell r="G156" t="str">
            <v>Cotisation</v>
          </cell>
        </row>
        <row r="157">
          <cell r="G157" t="str">
            <v>Cotisation</v>
          </cell>
        </row>
        <row r="158">
          <cell r="G158" t="str">
            <v>Cotisation</v>
          </cell>
        </row>
        <row r="159">
          <cell r="G159" t="str">
            <v>Cotisation</v>
          </cell>
        </row>
        <row r="160">
          <cell r="G160" t="str">
            <v>Cotisation</v>
          </cell>
        </row>
        <row r="161">
          <cell r="G161" t="str">
            <v>Cotisation</v>
          </cell>
        </row>
        <row r="162">
          <cell r="G162" t="str">
            <v>Cotisation</v>
          </cell>
        </row>
        <row r="163">
          <cell r="G163" t="str">
            <v>Cotisation</v>
          </cell>
        </row>
        <row r="164">
          <cell r="G164" t="str">
            <v>Cotisation</v>
          </cell>
        </row>
        <row r="165">
          <cell r="G165" t="str">
            <v>Cotisation</v>
          </cell>
        </row>
        <row r="166">
          <cell r="G166" t="str">
            <v>Cotisation</v>
          </cell>
        </row>
        <row r="167">
          <cell r="G167" t="str">
            <v>Cotisation</v>
          </cell>
        </row>
        <row r="168">
          <cell r="G168" t="str">
            <v>Cotisation</v>
          </cell>
        </row>
        <row r="169">
          <cell r="G169" t="str">
            <v>Consommable</v>
          </cell>
        </row>
        <row r="170">
          <cell r="G170" t="str">
            <v>Matériel</v>
          </cell>
        </row>
        <row r="172">
          <cell r="G172" t="str">
            <v>Consommable</v>
          </cell>
        </row>
        <row r="174">
          <cell r="G174" t="str">
            <v>Repas</v>
          </cell>
        </row>
        <row r="175">
          <cell r="G175" t="str">
            <v>bières</v>
          </cell>
        </row>
        <row r="176">
          <cell r="G176" t="str">
            <v>bières</v>
          </cell>
        </row>
        <row r="177">
          <cell r="G177" t="str">
            <v>bières</v>
          </cell>
        </row>
        <row r="178">
          <cell r="G178" t="str">
            <v>bières</v>
          </cell>
        </row>
        <row r="179">
          <cell r="G179" t="str">
            <v>bières</v>
          </cell>
        </row>
        <row r="180">
          <cell r="G180" t="str">
            <v>bières</v>
          </cell>
        </row>
        <row r="181">
          <cell r="G181" t="str">
            <v>bières</v>
          </cell>
        </row>
        <row r="182">
          <cell r="G182" t="str">
            <v>bières</v>
          </cell>
        </row>
        <row r="183">
          <cell r="G183" t="str">
            <v>bières</v>
          </cell>
        </row>
        <row r="184">
          <cell r="G184" t="str">
            <v>bières</v>
          </cell>
        </row>
        <row r="185">
          <cell r="G185" t="str">
            <v>bières</v>
          </cell>
        </row>
        <row r="186">
          <cell r="G186" t="str">
            <v>bières</v>
          </cell>
        </row>
        <row r="187">
          <cell r="G187" t="str">
            <v>bières</v>
          </cell>
        </row>
        <row r="188">
          <cell r="G188" t="str">
            <v>+++++++ pas de catégorie</v>
          </cell>
        </row>
        <row r="189">
          <cell r="G189" t="str">
            <v>Cotisation</v>
          </cell>
        </row>
        <row r="190">
          <cell r="G190" t="str">
            <v>Cotisation</v>
          </cell>
        </row>
        <row r="191">
          <cell r="G191" t="str">
            <v>+++++++ pas de catégorie</v>
          </cell>
        </row>
        <row r="192">
          <cell r="G192" t="str">
            <v>bières</v>
          </cell>
        </row>
        <row r="193">
          <cell r="G193" t="str">
            <v>Consommable</v>
          </cell>
        </row>
        <row r="195">
          <cell r="G195" t="str">
            <v>Repas</v>
          </cell>
        </row>
        <row r="196">
          <cell r="G196" t="str">
            <v>Repas</v>
          </cell>
        </row>
        <row r="197">
          <cell r="G197" t="str">
            <v>Repas</v>
          </cell>
        </row>
        <row r="198">
          <cell r="G198" t="str">
            <v>Repas</v>
          </cell>
        </row>
        <row r="199">
          <cell r="G199" t="str">
            <v>Repas</v>
          </cell>
        </row>
        <row r="200">
          <cell r="G200" t="str">
            <v>Repas</v>
          </cell>
        </row>
        <row r="201">
          <cell r="G201" t="str">
            <v>bières</v>
          </cell>
        </row>
        <row r="202">
          <cell r="G202" t="str">
            <v>Repas</v>
          </cell>
        </row>
        <row r="203">
          <cell r="G203" t="str">
            <v>bières</v>
          </cell>
        </row>
        <row r="204">
          <cell r="G204" t="str">
            <v>Repas</v>
          </cell>
        </row>
        <row r="205">
          <cell r="G205" t="str">
            <v>Repas</v>
          </cell>
        </row>
        <row r="206">
          <cell r="G206" t="str">
            <v>bières</v>
          </cell>
        </row>
        <row r="207">
          <cell r="G207" t="str">
            <v>Repas</v>
          </cell>
        </row>
        <row r="208">
          <cell r="G208" t="str">
            <v>Repas</v>
          </cell>
        </row>
        <row r="209">
          <cell r="G209" t="str">
            <v>pertes et profits</v>
          </cell>
        </row>
        <row r="210">
          <cell r="G210" t="str">
            <v>Repas</v>
          </cell>
        </row>
        <row r="211">
          <cell r="G211" t="str">
            <v>bières</v>
          </cell>
        </row>
        <row r="212">
          <cell r="G212" t="str">
            <v>Consommable</v>
          </cell>
        </row>
        <row r="213">
          <cell r="G213" t="str">
            <v>bières</v>
          </cell>
        </row>
        <row r="214">
          <cell r="G214" t="str">
            <v>+++++++ pas de catégorie</v>
          </cell>
        </row>
        <row r="215">
          <cell r="G215" t="str">
            <v>Repas</v>
          </cell>
        </row>
        <row r="216">
          <cell r="G216" t="str">
            <v>Repas</v>
          </cell>
        </row>
        <row r="217">
          <cell r="G217" t="str">
            <v>Repas</v>
          </cell>
        </row>
        <row r="218">
          <cell r="G218" t="str">
            <v>Repas</v>
          </cell>
        </row>
        <row r="220">
          <cell r="G220" t="str">
            <v>+++++++ pas de catégorie</v>
          </cell>
        </row>
        <row r="222">
          <cell r="G222" t="str">
            <v>Cotisation</v>
          </cell>
        </row>
        <row r="223">
          <cell r="G223" t="str">
            <v>Cotisation</v>
          </cell>
        </row>
        <row r="224">
          <cell r="G224" t="str">
            <v>Cotisation</v>
          </cell>
        </row>
        <row r="225">
          <cell r="G225" t="str">
            <v>Cotisation</v>
          </cell>
        </row>
        <row r="226">
          <cell r="G226" t="str">
            <v>Cotisation</v>
          </cell>
        </row>
        <row r="227">
          <cell r="G227" t="str">
            <v>Cotisation</v>
          </cell>
        </row>
        <row r="228">
          <cell r="G228" t="str">
            <v>Cotisation</v>
          </cell>
        </row>
        <row r="229">
          <cell r="G229" t="str">
            <v>Cotisation</v>
          </cell>
        </row>
        <row r="230">
          <cell r="G230" t="str">
            <v>Cotisation</v>
          </cell>
        </row>
        <row r="231">
          <cell r="G231" t="str">
            <v>Cotisation</v>
          </cell>
        </row>
        <row r="232">
          <cell r="G232" t="str">
            <v>Cotisation</v>
          </cell>
        </row>
        <row r="233">
          <cell r="G233" t="str">
            <v>Cotisation</v>
          </cell>
        </row>
        <row r="234">
          <cell r="G234" t="str">
            <v>Cotisation</v>
          </cell>
        </row>
        <row r="235">
          <cell r="G235" t="str">
            <v>Cotisation</v>
          </cell>
        </row>
        <row r="236">
          <cell r="G236" t="str">
            <v>Cotisation</v>
          </cell>
        </row>
        <row r="237">
          <cell r="G237" t="str">
            <v>Cotisation</v>
          </cell>
        </row>
        <row r="238">
          <cell r="G238" t="str">
            <v>Cotisation</v>
          </cell>
        </row>
        <row r="239">
          <cell r="G239" t="str">
            <v>Cotisation</v>
          </cell>
        </row>
        <row r="240">
          <cell r="G240" t="str">
            <v>Cotisation</v>
          </cell>
        </row>
        <row r="241">
          <cell r="G241" t="str">
            <v>Cotisation</v>
          </cell>
        </row>
        <row r="242">
          <cell r="G242" t="str">
            <v>Cotisation</v>
          </cell>
        </row>
        <row r="243">
          <cell r="G243" t="str">
            <v>Consommable</v>
          </cell>
        </row>
        <row r="244">
          <cell r="G244" t="str">
            <v>Cotisation</v>
          </cell>
        </row>
        <row r="245">
          <cell r="G245" t="str">
            <v>Consommable</v>
          </cell>
        </row>
        <row r="246">
          <cell r="G246" t="str">
            <v>Matériel</v>
          </cell>
        </row>
        <row r="247">
          <cell r="G247" t="str">
            <v>Consommable</v>
          </cell>
        </row>
        <row r="248">
          <cell r="G248" t="str">
            <v>Cotisation</v>
          </cell>
        </row>
        <row r="249">
          <cell r="G249" t="str">
            <v>Repas</v>
          </cell>
        </row>
        <row r="250">
          <cell r="G250" t="str">
            <v>avance trésorerie</v>
          </cell>
        </row>
        <row r="251">
          <cell r="G251" t="str">
            <v>Consommable</v>
          </cell>
        </row>
        <row r="252">
          <cell r="G252" t="str">
            <v>Repas</v>
          </cell>
        </row>
        <row r="253">
          <cell r="G253" t="str">
            <v>Repas</v>
          </cell>
        </row>
        <row r="254">
          <cell r="G254" t="str">
            <v>Repas</v>
          </cell>
        </row>
        <row r="255">
          <cell r="G255" t="str">
            <v>Matériel</v>
          </cell>
        </row>
        <row r="256">
          <cell r="G256" t="str">
            <v>Consommable</v>
          </cell>
        </row>
        <row r="257">
          <cell r="G257" t="str">
            <v>Repas</v>
          </cell>
        </row>
        <row r="258">
          <cell r="G258" t="str">
            <v>Repas</v>
          </cell>
        </row>
        <row r="259">
          <cell r="G259" t="str">
            <v>Repas</v>
          </cell>
        </row>
        <row r="261">
          <cell r="G261" t="str">
            <v>Repas</v>
          </cell>
        </row>
        <row r="262">
          <cell r="G262" t="str">
            <v>Repas</v>
          </cell>
        </row>
        <row r="263">
          <cell r="G263" t="str">
            <v>pertes et profits</v>
          </cell>
        </row>
        <row r="264">
          <cell r="G264" t="str">
            <v>bières</v>
          </cell>
        </row>
        <row r="265">
          <cell r="G265" t="str">
            <v>bières</v>
          </cell>
        </row>
        <row r="266">
          <cell r="G266" t="str">
            <v>Repas</v>
          </cell>
        </row>
        <row r="267">
          <cell r="G267" t="str">
            <v>Repas</v>
          </cell>
        </row>
        <row r="268">
          <cell r="G268" t="str">
            <v>Repas</v>
          </cell>
        </row>
        <row r="269">
          <cell r="G269" t="str">
            <v>bières</v>
          </cell>
        </row>
        <row r="270">
          <cell r="G270" t="str">
            <v>Repas</v>
          </cell>
        </row>
        <row r="271">
          <cell r="G271" t="str">
            <v>Repas</v>
          </cell>
        </row>
        <row r="272">
          <cell r="G272" t="str">
            <v>Repas</v>
          </cell>
        </row>
        <row r="273">
          <cell r="G273" t="str">
            <v>bières</v>
          </cell>
        </row>
        <row r="274">
          <cell r="G274" t="str">
            <v>Repas</v>
          </cell>
        </row>
        <row r="275">
          <cell r="G275" t="str">
            <v>Repas</v>
          </cell>
        </row>
        <row r="276">
          <cell r="G276" t="str">
            <v>Repas</v>
          </cell>
        </row>
        <row r="277">
          <cell r="G277" t="str">
            <v>Repas</v>
          </cell>
        </row>
        <row r="278">
          <cell r="G278" t="str">
            <v>Repas</v>
          </cell>
        </row>
        <row r="279">
          <cell r="G279" t="str">
            <v>Repas</v>
          </cell>
        </row>
        <row r="280">
          <cell r="G280" t="str">
            <v>bières</v>
          </cell>
        </row>
        <row r="281">
          <cell r="G281" t="str">
            <v>Repas</v>
          </cell>
        </row>
        <row r="282">
          <cell r="G282" t="str">
            <v>Repas</v>
          </cell>
        </row>
        <row r="283">
          <cell r="G283" t="str">
            <v>pertes et profits</v>
          </cell>
        </row>
        <row r="284">
          <cell r="G284" t="str">
            <v>dépôt d'espèces</v>
          </cell>
        </row>
        <row r="285">
          <cell r="G285" t="str">
            <v>sur BPOC</v>
          </cell>
        </row>
        <row r="286">
          <cell r="G286" t="str">
            <v>bières</v>
          </cell>
        </row>
        <row r="287">
          <cell r="G287" t="str">
            <v>Repas</v>
          </cell>
        </row>
        <row r="288">
          <cell r="G288" t="str">
            <v>Repas</v>
          </cell>
        </row>
        <row r="289">
          <cell r="G289" t="str">
            <v>Repas</v>
          </cell>
        </row>
        <row r="290">
          <cell r="G290" t="str">
            <v>bières</v>
          </cell>
        </row>
        <row r="291">
          <cell r="G291" t="str">
            <v>Consommable</v>
          </cell>
        </row>
        <row r="292">
          <cell r="G292" t="str">
            <v>Consommable</v>
          </cell>
        </row>
        <row r="293">
          <cell r="G293" t="str">
            <v>Repas</v>
          </cell>
        </row>
        <row r="294">
          <cell r="G294" t="str">
            <v>Consommable</v>
          </cell>
        </row>
        <row r="295">
          <cell r="G295" t="str">
            <v>Matériel</v>
          </cell>
        </row>
        <row r="296">
          <cell r="G296" t="str">
            <v>Matériel</v>
          </cell>
        </row>
        <row r="297">
          <cell r="G297" t="str">
            <v>Repas</v>
          </cell>
        </row>
        <row r="298">
          <cell r="G298" t="str">
            <v>Matériel</v>
          </cell>
        </row>
        <row r="299">
          <cell r="G299" t="str">
            <v>Matériel</v>
          </cell>
        </row>
        <row r="300">
          <cell r="G300" t="str">
            <v>Matériel</v>
          </cell>
        </row>
        <row r="301">
          <cell r="G301" t="str">
            <v>bières</v>
          </cell>
        </row>
        <row r="302">
          <cell r="G302" t="str">
            <v>Matériel</v>
          </cell>
        </row>
        <row r="303">
          <cell r="G303" t="str">
            <v>Matériel</v>
          </cell>
        </row>
        <row r="304">
          <cell r="G304" t="str">
            <v>bières</v>
          </cell>
        </row>
        <row r="305">
          <cell r="G305" t="str">
            <v>pertes et profits</v>
          </cell>
        </row>
        <row r="306">
          <cell r="G306" t="str">
            <v>bières</v>
          </cell>
        </row>
        <row r="307">
          <cell r="G307" t="str">
            <v>Repas</v>
          </cell>
        </row>
        <row r="308">
          <cell r="G308" t="str">
            <v>bières</v>
          </cell>
        </row>
        <row r="309">
          <cell r="G309" t="str">
            <v>bières</v>
          </cell>
        </row>
        <row r="310">
          <cell r="G310" t="str">
            <v>bières</v>
          </cell>
        </row>
        <row r="311">
          <cell r="G311" t="str">
            <v>bières</v>
          </cell>
        </row>
        <row r="312">
          <cell r="G312" t="str">
            <v>bières</v>
          </cell>
        </row>
        <row r="313">
          <cell r="G313" t="str">
            <v>bières</v>
          </cell>
        </row>
        <row r="314">
          <cell r="G314" t="str">
            <v>pertes et profits</v>
          </cell>
        </row>
        <row r="315">
          <cell r="G315" t="str">
            <v>bières</v>
          </cell>
        </row>
        <row r="316">
          <cell r="G316" t="str">
            <v>bières</v>
          </cell>
        </row>
        <row r="317">
          <cell r="G317" t="str">
            <v>pertes et profits</v>
          </cell>
        </row>
        <row r="318">
          <cell r="G318" t="str">
            <v>bières</v>
          </cell>
        </row>
        <row r="319">
          <cell r="G319" t="str">
            <v>bières</v>
          </cell>
        </row>
        <row r="320">
          <cell r="G320" t="str">
            <v>pertes et profits</v>
          </cell>
        </row>
        <row r="321">
          <cell r="G321" t="str">
            <v>bières</v>
          </cell>
        </row>
        <row r="322">
          <cell r="G322" t="str">
            <v>bières</v>
          </cell>
        </row>
        <row r="323">
          <cell r="G323" t="str">
            <v>bières</v>
          </cell>
        </row>
        <row r="324">
          <cell r="G324" t="str">
            <v>bières</v>
          </cell>
        </row>
        <row r="325">
          <cell r="G325" t="str">
            <v>bières</v>
          </cell>
        </row>
        <row r="326">
          <cell r="G326" t="str">
            <v>bières</v>
          </cell>
        </row>
        <row r="327">
          <cell r="G327" t="str">
            <v>-</v>
          </cell>
        </row>
        <row r="328">
          <cell r="G328" t="str">
            <v>consommable</v>
          </cell>
        </row>
        <row r="329">
          <cell r="G329" t="str">
            <v>Matériel</v>
          </cell>
        </row>
        <row r="330">
          <cell r="G330" t="str">
            <v>Matériel</v>
          </cell>
        </row>
        <row r="331">
          <cell r="G331" t="str">
            <v>frais de port</v>
          </cell>
        </row>
        <row r="332">
          <cell r="G332" t="str">
            <v>-</v>
          </cell>
        </row>
        <row r="333">
          <cell r="G333" t="str">
            <v>Matériel</v>
          </cell>
        </row>
        <row r="334">
          <cell r="G334" t="str">
            <v>bières</v>
          </cell>
        </row>
        <row r="335">
          <cell r="G335" t="str">
            <v>Repas</v>
          </cell>
        </row>
        <row r="336">
          <cell r="G336" t="str">
            <v>Repas</v>
          </cell>
        </row>
        <row r="338">
          <cell r="G338" t="str">
            <v>Repas</v>
          </cell>
        </row>
        <row r="339">
          <cell r="G339" t="str">
            <v>Repas</v>
          </cell>
        </row>
        <row r="340">
          <cell r="G340" t="str">
            <v>Matériel</v>
          </cell>
        </row>
        <row r="341">
          <cell r="G341" t="str">
            <v>Repas</v>
          </cell>
        </row>
        <row r="342">
          <cell r="G342" t="str">
            <v>Repas</v>
          </cell>
        </row>
        <row r="343">
          <cell r="G343" t="str">
            <v>pertes et profits</v>
          </cell>
        </row>
        <row r="344">
          <cell r="G344" t="str">
            <v>Repas</v>
          </cell>
        </row>
        <row r="345">
          <cell r="G345" t="str">
            <v>pertes et profits</v>
          </cell>
        </row>
        <row r="346">
          <cell r="G346" t="str">
            <v>bières</v>
          </cell>
        </row>
        <row r="347">
          <cell r="G347" t="str">
            <v>pertes et profits</v>
          </cell>
        </row>
        <row r="348">
          <cell r="G348" t="str">
            <v>Repas</v>
          </cell>
        </row>
        <row r="349">
          <cell r="G349" t="str">
            <v>pertes et profits</v>
          </cell>
        </row>
        <row r="350">
          <cell r="G350" t="str">
            <v>Repas</v>
          </cell>
        </row>
        <row r="351">
          <cell r="G351" t="str">
            <v>Repas</v>
          </cell>
        </row>
        <row r="352">
          <cell r="G352" t="str">
            <v>Repas</v>
          </cell>
        </row>
        <row r="353">
          <cell r="G353" t="str">
            <v>pertes et profits</v>
          </cell>
        </row>
        <row r="354">
          <cell r="G354" t="str">
            <v>pertes et profits</v>
          </cell>
        </row>
        <row r="355">
          <cell r="G355" t="str">
            <v>dépôt d'espèces</v>
          </cell>
        </row>
        <row r="356">
          <cell r="G356" t="str">
            <v>sur BPOC</v>
          </cell>
        </row>
        <row r="357">
          <cell r="G357" t="str">
            <v>consommable</v>
          </cell>
        </row>
        <row r="358">
          <cell r="G358" t="str">
            <v>site version PRO</v>
          </cell>
        </row>
        <row r="359">
          <cell r="G359" t="str">
            <v>consommable</v>
          </cell>
        </row>
        <row r="360">
          <cell r="G360" t="str">
            <v>Matériel</v>
          </cell>
        </row>
        <row r="361">
          <cell r="G361" t="str">
            <v>consommable</v>
          </cell>
        </row>
        <row r="362">
          <cell r="G362" t="str">
            <v>consommable</v>
          </cell>
        </row>
        <row r="363">
          <cell r="G363" t="str">
            <v>Repas</v>
          </cell>
        </row>
        <row r="364">
          <cell r="G364" t="str">
            <v>Repas</v>
          </cell>
        </row>
        <row r="366">
          <cell r="G366" t="str">
            <v>Repas</v>
          </cell>
        </row>
        <row r="367">
          <cell r="G367" t="str">
            <v>Repas</v>
          </cell>
        </row>
        <row r="368">
          <cell r="G368" t="str">
            <v>bières</v>
          </cell>
        </row>
        <row r="369">
          <cell r="G369" t="str">
            <v>Repas</v>
          </cell>
        </row>
        <row r="370">
          <cell r="G370" t="str">
            <v>bières</v>
          </cell>
        </row>
        <row r="371">
          <cell r="G371" t="str">
            <v>Repas</v>
          </cell>
        </row>
        <row r="372">
          <cell r="G372" t="str">
            <v>Repas</v>
          </cell>
        </row>
        <row r="373">
          <cell r="G373" t="str">
            <v>bières</v>
          </cell>
        </row>
        <row r="374">
          <cell r="G374" t="str">
            <v>bières</v>
          </cell>
        </row>
        <row r="375">
          <cell r="G375" t="str">
            <v>Repas</v>
          </cell>
        </row>
        <row r="376">
          <cell r="G376" t="str">
            <v>pertes et profits</v>
          </cell>
        </row>
        <row r="377">
          <cell r="G377" t="str">
            <v>Repas</v>
          </cell>
        </row>
        <row r="378">
          <cell r="G378" t="str">
            <v>bières</v>
          </cell>
        </row>
        <row r="379">
          <cell r="G379" t="str">
            <v>bières</v>
          </cell>
        </row>
        <row r="380">
          <cell r="G380" t="str">
            <v>Repas</v>
          </cell>
        </row>
        <row r="381">
          <cell r="G381" t="str">
            <v>Repas</v>
          </cell>
        </row>
        <row r="382">
          <cell r="G382" t="str">
            <v>pertes et profits</v>
          </cell>
        </row>
        <row r="383">
          <cell r="G383" t="str">
            <v>bières</v>
          </cell>
        </row>
        <row r="384">
          <cell r="G384" t="str">
            <v>Repas</v>
          </cell>
        </row>
        <row r="385">
          <cell r="G385" t="str">
            <v>bières</v>
          </cell>
        </row>
        <row r="386">
          <cell r="G386" t="str">
            <v>Repas</v>
          </cell>
        </row>
        <row r="387">
          <cell r="G387" t="str">
            <v>dépôt d'espèces</v>
          </cell>
        </row>
        <row r="388">
          <cell r="G388" t="str">
            <v>sur BPOC</v>
          </cell>
        </row>
        <row r="389">
          <cell r="G389" t="str">
            <v>bières</v>
          </cell>
        </row>
        <row r="390">
          <cell r="G390" t="str">
            <v>bières</v>
          </cell>
        </row>
        <row r="391">
          <cell r="G391" t="str">
            <v>bières</v>
          </cell>
        </row>
        <row r="392">
          <cell r="G392" t="str">
            <v>bières</v>
          </cell>
        </row>
        <row r="393">
          <cell r="G393" t="str">
            <v>bières</v>
          </cell>
        </row>
        <row r="394">
          <cell r="G394" t="str">
            <v>Matériel</v>
          </cell>
        </row>
        <row r="395">
          <cell r="G395" t="str">
            <v>Repas</v>
          </cell>
        </row>
        <row r="396">
          <cell r="G396" t="str">
            <v>Repas</v>
          </cell>
        </row>
        <row r="397">
          <cell r="G397" t="str">
            <v>bières</v>
          </cell>
        </row>
        <row r="398">
          <cell r="G398" t="str">
            <v>bières</v>
          </cell>
        </row>
        <row r="399">
          <cell r="G399" t="str">
            <v>Repas</v>
          </cell>
        </row>
        <row r="400">
          <cell r="G400" t="str">
            <v>pertes et profits</v>
          </cell>
        </row>
        <row r="401">
          <cell r="G401" t="str">
            <v>bières</v>
          </cell>
        </row>
        <row r="402">
          <cell r="G402" t="str">
            <v>pertes et profits</v>
          </cell>
        </row>
        <row r="403">
          <cell r="G403" t="str">
            <v>Repas</v>
          </cell>
        </row>
        <row r="404">
          <cell r="G404" t="str">
            <v>bières</v>
          </cell>
        </row>
        <row r="405">
          <cell r="G405" t="str">
            <v>bières</v>
          </cell>
        </row>
        <row r="406">
          <cell r="G406" t="str">
            <v>bières</v>
          </cell>
        </row>
        <row r="407">
          <cell r="G407" t="str">
            <v>Matériel</v>
          </cell>
        </row>
        <row r="408">
          <cell r="G408" t="str">
            <v>Matériel</v>
          </cell>
        </row>
        <row r="409">
          <cell r="G409" t="str">
            <v>Matériel</v>
          </cell>
        </row>
        <row r="410">
          <cell r="G410" t="str">
            <v>Matériel</v>
          </cell>
        </row>
        <row r="411">
          <cell r="G411" t="str">
            <v>Matériel</v>
          </cell>
        </row>
        <row r="412">
          <cell r="G412" t="str">
            <v>Matériel</v>
          </cell>
        </row>
        <row r="413">
          <cell r="G413" t="str">
            <v>bières</v>
          </cell>
        </row>
        <row r="414">
          <cell r="G414" t="str">
            <v>pertes et profits</v>
          </cell>
        </row>
        <row r="415">
          <cell r="G415" t="str">
            <v>bières</v>
          </cell>
        </row>
        <row r="416">
          <cell r="G416" t="str">
            <v>bières</v>
          </cell>
        </row>
        <row r="417">
          <cell r="G417" t="str">
            <v>bières</v>
          </cell>
        </row>
        <row r="418">
          <cell r="G418" t="str">
            <v>bières</v>
          </cell>
        </row>
        <row r="419">
          <cell r="G419" t="str">
            <v>bières</v>
          </cell>
        </row>
        <row r="420">
          <cell r="G420" t="str">
            <v>bières</v>
          </cell>
        </row>
        <row r="421">
          <cell r="G421" t="str">
            <v>bières</v>
          </cell>
        </row>
        <row r="422">
          <cell r="G422" t="str">
            <v>bières</v>
          </cell>
        </row>
        <row r="423">
          <cell r="G423" t="str">
            <v>bières</v>
          </cell>
        </row>
        <row r="424">
          <cell r="G424" t="str">
            <v>bières</v>
          </cell>
        </row>
        <row r="425">
          <cell r="G425" t="str">
            <v>bières</v>
          </cell>
        </row>
        <row r="426">
          <cell r="G426" t="str">
            <v>bières</v>
          </cell>
        </row>
        <row r="427">
          <cell r="G427" t="str">
            <v>bières</v>
          </cell>
        </row>
        <row r="428">
          <cell r="G428" t="str">
            <v>pertes et profits</v>
          </cell>
        </row>
        <row r="429">
          <cell r="G429" t="str">
            <v>Matériel</v>
          </cell>
        </row>
        <row r="430">
          <cell r="G430" t="str">
            <v>bières</v>
          </cell>
        </row>
        <row r="431">
          <cell r="G431" t="str">
            <v>bières</v>
          </cell>
        </row>
        <row r="432">
          <cell r="G432" t="str">
            <v>Repas</v>
          </cell>
        </row>
        <row r="433">
          <cell r="G433" t="str">
            <v>Repas</v>
          </cell>
        </row>
        <row r="434">
          <cell r="G434" t="str">
            <v>Repas</v>
          </cell>
        </row>
        <row r="435">
          <cell r="G435" t="str">
            <v>Repas</v>
          </cell>
        </row>
        <row r="436">
          <cell r="G436" t="str">
            <v>Repas</v>
          </cell>
        </row>
        <row r="437">
          <cell r="G437" t="str">
            <v>Repas</v>
          </cell>
        </row>
        <row r="438">
          <cell r="G438" t="str">
            <v>Repas</v>
          </cell>
        </row>
        <row r="439">
          <cell r="G439" t="str">
            <v>Repas</v>
          </cell>
        </row>
        <row r="441">
          <cell r="G441" t="str">
            <v>bières</v>
          </cell>
        </row>
        <row r="442">
          <cell r="G442" t="str">
            <v>Cotisation</v>
          </cell>
        </row>
        <row r="443">
          <cell r="G443" t="str">
            <v>bières</v>
          </cell>
        </row>
        <row r="444">
          <cell r="G444" t="str">
            <v>Cotisation</v>
          </cell>
        </row>
        <row r="445">
          <cell r="G445" t="str">
            <v>bières</v>
          </cell>
        </row>
        <row r="446">
          <cell r="G446" t="str">
            <v>bières</v>
          </cell>
        </row>
        <row r="447">
          <cell r="G447" t="str">
            <v>Cotisation</v>
          </cell>
        </row>
        <row r="448">
          <cell r="G448" t="str">
            <v>bières</v>
          </cell>
        </row>
        <row r="449">
          <cell r="G449" t="str">
            <v>bières</v>
          </cell>
        </row>
        <row r="450">
          <cell r="G450" t="str">
            <v>Cotisation</v>
          </cell>
        </row>
        <row r="451">
          <cell r="G451" t="str">
            <v>Cotisation</v>
          </cell>
        </row>
        <row r="452">
          <cell r="G452" t="str">
            <v>Cotisation</v>
          </cell>
        </row>
        <row r="453">
          <cell r="G453" t="str">
            <v>Cotisation</v>
          </cell>
        </row>
        <row r="454">
          <cell r="G454" t="str">
            <v>Cotisation</v>
          </cell>
        </row>
        <row r="455">
          <cell r="G455" t="str">
            <v>bières</v>
          </cell>
        </row>
        <row r="456">
          <cell r="G456" t="str">
            <v>Cotisation</v>
          </cell>
        </row>
        <row r="457">
          <cell r="G457" t="str">
            <v>Cotisation</v>
          </cell>
        </row>
        <row r="458">
          <cell r="G458" t="str">
            <v>bières</v>
          </cell>
        </row>
        <row r="459">
          <cell r="G459" t="str">
            <v>bières</v>
          </cell>
        </row>
        <row r="460">
          <cell r="G460" t="str">
            <v>Cotisation</v>
          </cell>
        </row>
        <row r="461">
          <cell r="G461" t="str">
            <v>Cotisation</v>
          </cell>
        </row>
        <row r="462">
          <cell r="G462" t="str">
            <v>Cotisation</v>
          </cell>
        </row>
        <row r="463">
          <cell r="G463" t="str">
            <v>bières</v>
          </cell>
        </row>
        <row r="464">
          <cell r="G464" t="str">
            <v>Cotisation</v>
          </cell>
        </row>
        <row r="465">
          <cell r="G465" t="str">
            <v>Repas</v>
          </cell>
        </row>
        <row r="466">
          <cell r="G466" t="str">
            <v>bières</v>
          </cell>
        </row>
        <row r="467">
          <cell r="G467" t="str">
            <v>Cotisation</v>
          </cell>
        </row>
        <row r="468">
          <cell r="G468" t="str">
            <v>Cotisation</v>
          </cell>
        </row>
        <row r="469">
          <cell r="G469" t="str">
            <v>Cotisation</v>
          </cell>
        </row>
        <row r="470">
          <cell r="G470" t="str">
            <v>bières</v>
          </cell>
        </row>
        <row r="471">
          <cell r="G471" t="str">
            <v>Cotisation</v>
          </cell>
        </row>
        <row r="472">
          <cell r="G472" t="str">
            <v>Cotisation</v>
          </cell>
        </row>
        <row r="473">
          <cell r="G473" t="str">
            <v>Matériel</v>
          </cell>
        </row>
        <row r="474">
          <cell r="G474" t="str">
            <v>Cotisation</v>
          </cell>
        </row>
        <row r="475">
          <cell r="G475" t="str">
            <v>Cotisation</v>
          </cell>
        </row>
        <row r="476">
          <cell r="G476" t="str">
            <v>Cotisation</v>
          </cell>
        </row>
        <row r="477">
          <cell r="G477" t="str">
            <v>Cotisation</v>
          </cell>
        </row>
        <row r="478">
          <cell r="G478" t="str">
            <v>-</v>
          </cell>
        </row>
        <row r="479">
          <cell r="G479" t="str">
            <v>consommable</v>
          </cell>
        </row>
        <row r="480">
          <cell r="G480" t="str">
            <v>frais de port</v>
          </cell>
        </row>
        <row r="481">
          <cell r="G481" t="str">
            <v>Matériel</v>
          </cell>
        </row>
        <row r="482">
          <cell r="G482" t="str">
            <v>consommable</v>
          </cell>
        </row>
        <row r="483">
          <cell r="G483" t="str">
            <v>Matériel</v>
          </cell>
        </row>
        <row r="484">
          <cell r="G484" t="str">
            <v>Cotisation</v>
          </cell>
        </row>
        <row r="485">
          <cell r="G485" t="str">
            <v>Repas</v>
          </cell>
        </row>
        <row r="486">
          <cell r="G486" t="str">
            <v>consommable</v>
          </cell>
        </row>
        <row r="487">
          <cell r="G487" t="str">
            <v>Repas</v>
          </cell>
        </row>
        <row r="488">
          <cell r="G488" t="str">
            <v>Repas</v>
          </cell>
        </row>
        <row r="490">
          <cell r="G490" t="str">
            <v>Repas</v>
          </cell>
        </row>
        <row r="491">
          <cell r="G491" t="str">
            <v>Repas</v>
          </cell>
        </row>
        <row r="492">
          <cell r="G492" t="str">
            <v>Repas</v>
          </cell>
        </row>
        <row r="493">
          <cell r="G493" t="str">
            <v>Repas</v>
          </cell>
        </row>
        <row r="494">
          <cell r="G494" t="str">
            <v>Repas</v>
          </cell>
        </row>
        <row r="495">
          <cell r="G495" t="str">
            <v>bières</v>
          </cell>
        </row>
        <row r="496">
          <cell r="G496" t="str">
            <v>Repas</v>
          </cell>
        </row>
        <row r="497">
          <cell r="G497" t="str">
            <v>Repas</v>
          </cell>
        </row>
        <row r="498">
          <cell r="G498" t="str">
            <v>Repas</v>
          </cell>
        </row>
        <row r="499">
          <cell r="G499" t="str">
            <v>Repas</v>
          </cell>
        </row>
        <row r="500">
          <cell r="G500" t="str">
            <v>Repas</v>
          </cell>
        </row>
        <row r="501">
          <cell r="G501" t="str">
            <v>Repas</v>
          </cell>
        </row>
        <row r="502">
          <cell r="G502" t="str">
            <v>Repas</v>
          </cell>
        </row>
        <row r="503">
          <cell r="G503" t="str">
            <v>Repas</v>
          </cell>
        </row>
        <row r="504">
          <cell r="G504" t="str">
            <v>Repas</v>
          </cell>
        </row>
        <row r="505">
          <cell r="G505" t="str">
            <v>bières</v>
          </cell>
        </row>
        <row r="506">
          <cell r="G506" t="str">
            <v>pertes et profits</v>
          </cell>
        </row>
        <row r="507">
          <cell r="G507" t="str">
            <v>bières</v>
          </cell>
        </row>
        <row r="508">
          <cell r="G508" t="str">
            <v>Repas</v>
          </cell>
        </row>
        <row r="509">
          <cell r="G509" t="str">
            <v>Repas</v>
          </cell>
        </row>
        <row r="510">
          <cell r="G510" t="str">
            <v>Repas</v>
          </cell>
        </row>
        <row r="511">
          <cell r="G511" t="str">
            <v>Repas</v>
          </cell>
        </row>
        <row r="512">
          <cell r="G512" t="str">
            <v>Repas</v>
          </cell>
        </row>
        <row r="513">
          <cell r="G513" t="str">
            <v>Repas</v>
          </cell>
        </row>
        <row r="514">
          <cell r="G514" t="str">
            <v>Repas</v>
          </cell>
        </row>
        <row r="515">
          <cell r="G515" t="str">
            <v>bières</v>
          </cell>
        </row>
        <row r="516">
          <cell r="G516" t="str">
            <v>bières</v>
          </cell>
        </row>
        <row r="517">
          <cell r="G517" t="str">
            <v>Repas</v>
          </cell>
        </row>
        <row r="518">
          <cell r="G518" t="str">
            <v>Repas</v>
          </cell>
        </row>
        <row r="519">
          <cell r="G519" t="str">
            <v>bières</v>
          </cell>
        </row>
        <row r="520">
          <cell r="G520" t="str">
            <v>Repas</v>
          </cell>
        </row>
        <row r="521">
          <cell r="G521" t="str">
            <v>bières</v>
          </cell>
        </row>
        <row r="522">
          <cell r="G522" t="str">
            <v>bières</v>
          </cell>
        </row>
        <row r="523">
          <cell r="G523" t="str">
            <v>bières</v>
          </cell>
        </row>
        <row r="524">
          <cell r="G524" t="str">
            <v>bières</v>
          </cell>
        </row>
        <row r="525">
          <cell r="G525" t="str">
            <v>bières</v>
          </cell>
        </row>
        <row r="526">
          <cell r="G526" t="str">
            <v>bières</v>
          </cell>
        </row>
        <row r="527">
          <cell r="G527" t="str">
            <v>bières</v>
          </cell>
        </row>
        <row r="528">
          <cell r="G528" t="str">
            <v>Repas</v>
          </cell>
        </row>
        <row r="529">
          <cell r="G529" t="str">
            <v>-</v>
          </cell>
        </row>
        <row r="530">
          <cell r="G530" t="str">
            <v>pertes et profits</v>
          </cell>
        </row>
        <row r="531">
          <cell r="G531" t="str">
            <v>bières</v>
          </cell>
        </row>
        <row r="532">
          <cell r="G532" t="str">
            <v>bières</v>
          </cell>
        </row>
        <row r="533">
          <cell r="G533" t="str">
            <v>bières</v>
          </cell>
        </row>
        <row r="534">
          <cell r="G534" t="str">
            <v>bières</v>
          </cell>
        </row>
        <row r="535">
          <cell r="G535" t="str">
            <v>pertes et profits</v>
          </cell>
        </row>
        <row r="536">
          <cell r="G536" t="str">
            <v>bières</v>
          </cell>
        </row>
        <row r="537">
          <cell r="G537" t="str">
            <v>bières</v>
          </cell>
        </row>
        <row r="538">
          <cell r="G538" t="str">
            <v>bières</v>
          </cell>
        </row>
        <row r="539">
          <cell r="G539" t="str">
            <v>bières</v>
          </cell>
        </row>
        <row r="540">
          <cell r="G540" t="str">
            <v>consommable</v>
          </cell>
        </row>
        <row r="541">
          <cell r="G541" t="str">
            <v>pertes et profits</v>
          </cell>
        </row>
        <row r="543">
          <cell r="G543" t="str">
            <v>Repas</v>
          </cell>
        </row>
        <row r="544">
          <cell r="G544" t="str">
            <v>Repas</v>
          </cell>
        </row>
        <row r="545">
          <cell r="G545" t="str">
            <v>Repas</v>
          </cell>
        </row>
        <row r="546">
          <cell r="G546" t="str">
            <v>Repas</v>
          </cell>
        </row>
        <row r="547">
          <cell r="G547" t="str">
            <v>Repas</v>
          </cell>
        </row>
        <row r="548">
          <cell r="G548" t="str">
            <v>Repas</v>
          </cell>
        </row>
        <row r="549">
          <cell r="G549" t="str">
            <v>Repas</v>
          </cell>
        </row>
        <row r="550">
          <cell r="G550" t="str">
            <v>Repas</v>
          </cell>
        </row>
        <row r="551">
          <cell r="G551" t="str">
            <v>Repas</v>
          </cell>
        </row>
        <row r="552">
          <cell r="G552" t="str">
            <v>Repas</v>
          </cell>
        </row>
        <row r="553">
          <cell r="G553" t="str">
            <v>Repas</v>
          </cell>
        </row>
        <row r="554">
          <cell r="G554" t="str">
            <v>Cotisation</v>
          </cell>
        </row>
        <row r="555">
          <cell r="G555" t="str">
            <v>bières</v>
          </cell>
        </row>
        <row r="556">
          <cell r="G556" t="str">
            <v>consommable</v>
          </cell>
        </row>
        <row r="557">
          <cell r="G557" t="str">
            <v>bières</v>
          </cell>
        </row>
        <row r="558">
          <cell r="G558" t="str">
            <v>bières</v>
          </cell>
        </row>
        <row r="559">
          <cell r="G559" t="str">
            <v>bières</v>
          </cell>
        </row>
        <row r="560">
          <cell r="G560" t="str">
            <v>consommable</v>
          </cell>
        </row>
        <row r="561">
          <cell r="G561" t="str">
            <v>bières</v>
          </cell>
        </row>
        <row r="562">
          <cell r="G562" t="str">
            <v>consommable</v>
          </cell>
        </row>
        <row r="563">
          <cell r="G563" t="str">
            <v>bières</v>
          </cell>
        </row>
        <row r="564">
          <cell r="G564" t="str">
            <v>consommable</v>
          </cell>
        </row>
        <row r="565">
          <cell r="G565" t="str">
            <v>bières</v>
          </cell>
        </row>
        <row r="566">
          <cell r="G566" t="str">
            <v>consommable</v>
          </cell>
        </row>
        <row r="567">
          <cell r="G567" t="str">
            <v>pertes et profits</v>
          </cell>
        </row>
        <row r="568">
          <cell r="G568" t="str">
            <v>bières</v>
          </cell>
        </row>
        <row r="569">
          <cell r="G569" t="str">
            <v>bières</v>
          </cell>
        </row>
        <row r="570">
          <cell r="G570" t="str">
            <v>consommable</v>
          </cell>
        </row>
        <row r="571">
          <cell r="G571" t="str">
            <v>bières</v>
          </cell>
        </row>
        <row r="572">
          <cell r="G572" t="str">
            <v>consommable</v>
          </cell>
        </row>
        <row r="573">
          <cell r="G573" t="str">
            <v>bières</v>
          </cell>
        </row>
        <row r="574">
          <cell r="G574" t="str">
            <v>consommable</v>
          </cell>
        </row>
        <row r="575">
          <cell r="G575" t="str">
            <v>bières</v>
          </cell>
        </row>
        <row r="576">
          <cell r="G576" t="str">
            <v>consommable</v>
          </cell>
        </row>
        <row r="577">
          <cell r="G577" t="str">
            <v>Repas</v>
          </cell>
        </row>
        <row r="579">
          <cell r="G579" t="str">
            <v>site version PRO</v>
          </cell>
        </row>
        <row r="580">
          <cell r="G580" t="str">
            <v>Matériel</v>
          </cell>
        </row>
        <row r="581">
          <cell r="G581" t="str">
            <v>Consommable</v>
          </cell>
        </row>
        <row r="582">
          <cell r="G582" t="str">
            <v>Repas</v>
          </cell>
        </row>
        <row r="583">
          <cell r="G583" t="str">
            <v>Repas</v>
          </cell>
        </row>
        <row r="584">
          <cell r="G584" t="str">
            <v>Repas</v>
          </cell>
        </row>
        <row r="585">
          <cell r="G585" t="str">
            <v>Repas</v>
          </cell>
        </row>
        <row r="586">
          <cell r="G586" t="str">
            <v>Repas</v>
          </cell>
        </row>
        <row r="587">
          <cell r="G587" t="str">
            <v>Repas</v>
          </cell>
        </row>
        <row r="588">
          <cell r="G588" t="str">
            <v>Repas</v>
          </cell>
        </row>
        <row r="589">
          <cell r="G589" t="str">
            <v>bières</v>
          </cell>
        </row>
        <row r="590">
          <cell r="G590" t="str">
            <v>Repas</v>
          </cell>
        </row>
        <row r="591">
          <cell r="G591" t="str">
            <v>Repas</v>
          </cell>
        </row>
        <row r="592">
          <cell r="G592" t="str">
            <v>Repas</v>
          </cell>
        </row>
        <row r="593">
          <cell r="G593" t="str">
            <v>Repas</v>
          </cell>
        </row>
        <row r="594">
          <cell r="G594" t="str">
            <v>Repas</v>
          </cell>
        </row>
        <row r="595">
          <cell r="G595" t="str">
            <v>Repas</v>
          </cell>
        </row>
        <row r="596">
          <cell r="G596" t="str">
            <v>Repas</v>
          </cell>
        </row>
        <row r="597">
          <cell r="G597" t="str">
            <v>Repas</v>
          </cell>
        </row>
        <row r="598">
          <cell r="G598" t="str">
            <v>bières</v>
          </cell>
        </row>
        <row r="599">
          <cell r="G599" t="str">
            <v>pertes et profits</v>
          </cell>
        </row>
        <row r="600">
          <cell r="G600" t="str">
            <v>Repas</v>
          </cell>
        </row>
        <row r="601">
          <cell r="G601" t="str">
            <v>consommable</v>
          </cell>
        </row>
        <row r="602">
          <cell r="G602" t="str">
            <v>Repas</v>
          </cell>
        </row>
        <row r="603">
          <cell r="G603" t="str">
            <v>Repas</v>
          </cell>
        </row>
        <row r="604">
          <cell r="G604" t="str">
            <v>Repas</v>
          </cell>
        </row>
        <row r="605">
          <cell r="G605" t="str">
            <v>Repas</v>
          </cell>
        </row>
        <row r="606">
          <cell r="G606" t="str">
            <v>Repas</v>
          </cell>
        </row>
        <row r="607">
          <cell r="G607" t="str">
            <v>bières</v>
          </cell>
        </row>
        <row r="608">
          <cell r="G608" t="str">
            <v>Repas</v>
          </cell>
        </row>
        <row r="609">
          <cell r="G609" t="str">
            <v>Repas</v>
          </cell>
        </row>
        <row r="610">
          <cell r="G610" t="str">
            <v>Repas</v>
          </cell>
        </row>
        <row r="611">
          <cell r="G611" t="str">
            <v>sur BPOC</v>
          </cell>
        </row>
        <row r="612">
          <cell r="G612" t="str">
            <v>dépôt d'espèces</v>
          </cell>
        </row>
        <row r="613">
          <cell r="G613" t="str">
            <v>bières</v>
          </cell>
        </row>
        <row r="614">
          <cell r="G614" t="str">
            <v>consommable</v>
          </cell>
        </row>
        <row r="615">
          <cell r="G615" t="str">
            <v>consommable</v>
          </cell>
        </row>
        <row r="616">
          <cell r="G616" t="str">
            <v>Repas</v>
          </cell>
        </row>
        <row r="617">
          <cell r="G617" t="str">
            <v>consommable</v>
          </cell>
        </row>
        <row r="618">
          <cell r="G618" t="str">
            <v>bières</v>
          </cell>
        </row>
        <row r="619">
          <cell r="G619" t="str">
            <v>bières</v>
          </cell>
        </row>
        <row r="620">
          <cell r="G620" t="str">
            <v>bières</v>
          </cell>
        </row>
        <row r="621">
          <cell r="G621" t="str">
            <v>Repas</v>
          </cell>
        </row>
        <row r="622">
          <cell r="G622" t="str">
            <v>Repas</v>
          </cell>
        </row>
        <row r="623">
          <cell r="G623" t="str">
            <v>Repas</v>
          </cell>
        </row>
        <row r="624">
          <cell r="G624" t="str">
            <v>Repas</v>
          </cell>
        </row>
        <row r="625">
          <cell r="G625" t="str">
            <v>Repas</v>
          </cell>
        </row>
        <row r="626">
          <cell r="G626" t="str">
            <v>Repas</v>
          </cell>
        </row>
        <row r="627">
          <cell r="G627" t="str">
            <v>Repas</v>
          </cell>
        </row>
        <row r="628">
          <cell r="G628" t="str">
            <v>pertes et profits</v>
          </cell>
        </row>
        <row r="629">
          <cell r="G629" t="str">
            <v>Repas</v>
          </cell>
        </row>
        <row r="630">
          <cell r="G630" t="str">
            <v>Repas</v>
          </cell>
        </row>
        <row r="631">
          <cell r="G631" t="str">
            <v>pertes et profits</v>
          </cell>
        </row>
        <row r="632">
          <cell r="G632" t="str">
            <v>bières</v>
          </cell>
        </row>
        <row r="633">
          <cell r="G633" t="str">
            <v>bières</v>
          </cell>
        </row>
        <row r="634">
          <cell r="G634" t="str">
            <v>bières</v>
          </cell>
        </row>
        <row r="635">
          <cell r="G635" t="str">
            <v>consommable</v>
          </cell>
        </row>
        <row r="636">
          <cell r="G636" t="str">
            <v>bières</v>
          </cell>
        </row>
        <row r="637">
          <cell r="G637" t="str">
            <v>bières</v>
          </cell>
        </row>
        <row r="638">
          <cell r="G638" t="str">
            <v>consommable</v>
          </cell>
        </row>
        <row r="639">
          <cell r="G639" t="str">
            <v>Matériel</v>
          </cell>
        </row>
        <row r="640">
          <cell r="G640" t="str">
            <v>bières</v>
          </cell>
        </row>
        <row r="641">
          <cell r="G641" t="str">
            <v>bières</v>
          </cell>
        </row>
        <row r="642">
          <cell r="G642" t="str">
            <v>bières</v>
          </cell>
        </row>
        <row r="643">
          <cell r="G643" t="str">
            <v>bières</v>
          </cell>
        </row>
        <row r="644">
          <cell r="G644" t="str">
            <v>bières</v>
          </cell>
        </row>
        <row r="645">
          <cell r="G645" t="str">
            <v>bières</v>
          </cell>
        </row>
        <row r="646">
          <cell r="G646" t="str">
            <v>bières</v>
          </cell>
        </row>
        <row r="647">
          <cell r="G647" t="str">
            <v>Repas</v>
          </cell>
        </row>
        <row r="648">
          <cell r="G648" t="str">
            <v>Matériel</v>
          </cell>
        </row>
        <row r="650">
          <cell r="G650" t="str">
            <v>Repas</v>
          </cell>
        </row>
        <row r="651">
          <cell r="G651" t="str">
            <v>Repas</v>
          </cell>
        </row>
        <row r="652">
          <cell r="G652" t="str">
            <v>Repas</v>
          </cell>
        </row>
        <row r="653">
          <cell r="G653" t="str">
            <v>bières</v>
          </cell>
        </row>
        <row r="654">
          <cell r="G654" t="str">
            <v>consommable</v>
          </cell>
        </row>
        <row r="655">
          <cell r="G655" t="str">
            <v>Cotisation</v>
          </cell>
        </row>
        <row r="656">
          <cell r="G656" t="str">
            <v>Repas</v>
          </cell>
        </row>
        <row r="657">
          <cell r="G657" t="str">
            <v>Matériel</v>
          </cell>
        </row>
        <row r="658">
          <cell r="G658" t="str">
            <v>Matériel</v>
          </cell>
        </row>
        <row r="659">
          <cell r="G659" t="str">
            <v>Cotisation</v>
          </cell>
        </row>
        <row r="660">
          <cell r="G660" t="str">
            <v>Repas</v>
          </cell>
        </row>
        <row r="661">
          <cell r="G661" t="str">
            <v>bières</v>
          </cell>
        </row>
        <row r="662">
          <cell r="G662" t="str">
            <v>consommable</v>
          </cell>
        </row>
        <row r="663">
          <cell r="G663" t="str">
            <v>pertes et profits</v>
          </cell>
        </row>
        <row r="664">
          <cell r="G664" t="str">
            <v>Cotisation</v>
          </cell>
        </row>
        <row r="665">
          <cell r="G665" t="str">
            <v>Cotisation</v>
          </cell>
        </row>
        <row r="666">
          <cell r="G666" t="str">
            <v>bières</v>
          </cell>
        </row>
        <row r="667">
          <cell r="G667" t="str">
            <v>consommable</v>
          </cell>
        </row>
        <row r="668">
          <cell r="G668" t="str">
            <v>-</v>
          </cell>
        </row>
        <row r="669">
          <cell r="G669" t="str">
            <v>-</v>
          </cell>
        </row>
        <row r="670">
          <cell r="G670" t="str">
            <v>Cotisation</v>
          </cell>
        </row>
        <row r="671">
          <cell r="G671" t="str">
            <v>Cotisation</v>
          </cell>
        </row>
        <row r="672">
          <cell r="G672" t="str">
            <v>Repas</v>
          </cell>
        </row>
        <row r="673">
          <cell r="G673" t="str">
            <v>Repas</v>
          </cell>
        </row>
        <row r="674">
          <cell r="G674" t="str">
            <v>Cotisation</v>
          </cell>
        </row>
        <row r="675">
          <cell r="G675" t="str">
            <v>Repas</v>
          </cell>
        </row>
        <row r="676">
          <cell r="G676" t="str">
            <v>Repas</v>
          </cell>
        </row>
        <row r="677">
          <cell r="G677" t="str">
            <v>Cotisation</v>
          </cell>
        </row>
        <row r="678">
          <cell r="G678" t="str">
            <v>Cotisation</v>
          </cell>
        </row>
        <row r="679">
          <cell r="G679" t="str">
            <v>Repas</v>
          </cell>
        </row>
        <row r="680">
          <cell r="G680" t="str">
            <v>Repas</v>
          </cell>
        </row>
        <row r="681">
          <cell r="G681" t="str">
            <v>Cotisation</v>
          </cell>
        </row>
        <row r="682">
          <cell r="G682" t="str">
            <v>Repas</v>
          </cell>
        </row>
        <row r="683">
          <cell r="G683" t="str">
            <v>Cotisation</v>
          </cell>
        </row>
        <row r="684">
          <cell r="G684" t="str">
            <v>Cotisation</v>
          </cell>
        </row>
        <row r="685">
          <cell r="G685" t="str">
            <v>bières</v>
          </cell>
        </row>
        <row r="686">
          <cell r="G686" t="str">
            <v>Repas</v>
          </cell>
        </row>
        <row r="687">
          <cell r="G687" t="str">
            <v>Cotisation</v>
          </cell>
        </row>
        <row r="688">
          <cell r="G688" t="str">
            <v>Cotisation</v>
          </cell>
        </row>
        <row r="689">
          <cell r="G689" t="str">
            <v>consommable</v>
          </cell>
        </row>
        <row r="690">
          <cell r="G690" t="str">
            <v>Repas</v>
          </cell>
        </row>
        <row r="691">
          <cell r="G691" t="str">
            <v>Repas</v>
          </cell>
        </row>
        <row r="692">
          <cell r="G692" t="str">
            <v>Cotisation</v>
          </cell>
        </row>
        <row r="693">
          <cell r="G693" t="str">
            <v>Repas</v>
          </cell>
        </row>
        <row r="694">
          <cell r="G694" t="str">
            <v>Cotisation</v>
          </cell>
        </row>
        <row r="695">
          <cell r="G695" t="str">
            <v>Repas</v>
          </cell>
        </row>
        <row r="696">
          <cell r="G696" t="str">
            <v>Cotisation</v>
          </cell>
        </row>
        <row r="697">
          <cell r="G697" t="str">
            <v>consommable</v>
          </cell>
        </row>
        <row r="698">
          <cell r="G698" t="str">
            <v>Frais bancaires</v>
          </cell>
        </row>
        <row r="699">
          <cell r="G699" t="str">
            <v>bières</v>
          </cell>
        </row>
        <row r="700">
          <cell r="G700" t="str">
            <v>bières</v>
          </cell>
        </row>
        <row r="701">
          <cell r="G701" t="str">
            <v>bières</v>
          </cell>
        </row>
        <row r="702">
          <cell r="G702" t="str">
            <v>consommable</v>
          </cell>
        </row>
        <row r="703">
          <cell r="G703" t="str">
            <v>Matériel</v>
          </cell>
        </row>
        <row r="704">
          <cell r="G704" t="str">
            <v>frais de port</v>
          </cell>
        </row>
        <row r="705">
          <cell r="G705" t="str">
            <v>bières</v>
          </cell>
        </row>
        <row r="706">
          <cell r="G706" t="str">
            <v>consommable</v>
          </cell>
        </row>
        <row r="707">
          <cell r="G707" t="str">
            <v>communication tél.</v>
          </cell>
        </row>
        <row r="708">
          <cell r="G708" t="str">
            <v>Repas</v>
          </cell>
        </row>
        <row r="709">
          <cell r="G709" t="str">
            <v>Repas</v>
          </cell>
        </row>
        <row r="711">
          <cell r="G711" t="str">
            <v>Repas</v>
          </cell>
        </row>
        <row r="712">
          <cell r="G712" t="str">
            <v>Repas</v>
          </cell>
        </row>
        <row r="713">
          <cell r="G713" t="str">
            <v>Repas</v>
          </cell>
        </row>
        <row r="714">
          <cell r="G714" t="str">
            <v>Repas</v>
          </cell>
        </row>
        <row r="715">
          <cell r="G715" t="str">
            <v>Repas</v>
          </cell>
        </row>
        <row r="716">
          <cell r="G716" t="str">
            <v>Repas</v>
          </cell>
        </row>
        <row r="717">
          <cell r="G717" t="str">
            <v>Repas</v>
          </cell>
        </row>
        <row r="718">
          <cell r="G718" t="str">
            <v>Repas</v>
          </cell>
        </row>
        <row r="719">
          <cell r="G719" t="str">
            <v>Repas</v>
          </cell>
        </row>
        <row r="720">
          <cell r="G720" t="str">
            <v>bières</v>
          </cell>
        </row>
        <row r="721">
          <cell r="G721" t="str">
            <v>pertes et profits</v>
          </cell>
        </row>
        <row r="722">
          <cell r="G722" t="str">
            <v>Repas</v>
          </cell>
        </row>
        <row r="723">
          <cell r="G723" t="str">
            <v>Repas</v>
          </cell>
        </row>
        <row r="724">
          <cell r="G724" t="str">
            <v>Repas</v>
          </cell>
        </row>
        <row r="725">
          <cell r="G725" t="str">
            <v>Repas</v>
          </cell>
        </row>
        <row r="726">
          <cell r="G726" t="str">
            <v>Repas</v>
          </cell>
        </row>
        <row r="727">
          <cell r="G727" t="str">
            <v>Repas</v>
          </cell>
        </row>
        <row r="728">
          <cell r="G728" t="str">
            <v>bières</v>
          </cell>
        </row>
        <row r="729">
          <cell r="G729" t="str">
            <v>Cotisation</v>
          </cell>
        </row>
        <row r="730">
          <cell r="G730" t="str">
            <v>bières</v>
          </cell>
        </row>
        <row r="731">
          <cell r="G731" t="str">
            <v>Repas</v>
          </cell>
        </row>
        <row r="732">
          <cell r="G732" t="str">
            <v>bières</v>
          </cell>
        </row>
        <row r="733">
          <cell r="G733" t="str">
            <v>pertes et profits</v>
          </cell>
        </row>
        <row r="734">
          <cell r="G734" t="str">
            <v>bières</v>
          </cell>
        </row>
        <row r="735">
          <cell r="G735" t="str">
            <v>bières</v>
          </cell>
        </row>
        <row r="736">
          <cell r="G736" t="str">
            <v>bières</v>
          </cell>
        </row>
        <row r="737">
          <cell r="G737" t="str">
            <v>consommable</v>
          </cell>
        </row>
        <row r="738">
          <cell r="G738" t="str">
            <v>consommable</v>
          </cell>
        </row>
        <row r="739">
          <cell r="G739" t="str">
            <v>bières</v>
          </cell>
        </row>
        <row r="740">
          <cell r="G740" t="str">
            <v>consommable</v>
          </cell>
        </row>
        <row r="741">
          <cell r="G741" t="str">
            <v>bières</v>
          </cell>
        </row>
        <row r="742">
          <cell r="G742" t="str">
            <v>consommable</v>
          </cell>
        </row>
        <row r="743">
          <cell r="G743" t="str">
            <v>Repas</v>
          </cell>
        </row>
        <row r="744">
          <cell r="G744" t="str">
            <v>Repas</v>
          </cell>
        </row>
        <row r="745">
          <cell r="G745" t="str">
            <v>Cotisation</v>
          </cell>
        </row>
        <row r="747">
          <cell r="G747" t="str">
            <v>Repas</v>
          </cell>
        </row>
        <row r="748">
          <cell r="G748" t="str">
            <v>Repas</v>
          </cell>
        </row>
        <row r="749">
          <cell r="G749" t="str">
            <v>bières</v>
          </cell>
        </row>
        <row r="750">
          <cell r="G750" t="str">
            <v>consommable</v>
          </cell>
        </row>
        <row r="751">
          <cell r="G751" t="str">
            <v>bières</v>
          </cell>
        </row>
        <row r="752">
          <cell r="G752" t="str">
            <v>bières</v>
          </cell>
        </row>
        <row r="753">
          <cell r="G753" t="str">
            <v>bières</v>
          </cell>
        </row>
        <row r="754">
          <cell r="G754" t="str">
            <v>assurance</v>
          </cell>
        </row>
        <row r="755">
          <cell r="G755" t="str">
            <v>Matériel</v>
          </cell>
        </row>
        <row r="757">
          <cell r="G757" t="str">
            <v>bières</v>
          </cell>
        </row>
        <row r="758">
          <cell r="G758" t="str">
            <v>bières</v>
          </cell>
        </row>
        <row r="759">
          <cell r="G759" t="str">
            <v>bières</v>
          </cell>
        </row>
        <row r="760">
          <cell r="G760" t="str">
            <v>consommable</v>
          </cell>
        </row>
        <row r="761">
          <cell r="G761" t="str">
            <v>consommable</v>
          </cell>
        </row>
        <row r="762">
          <cell r="G762" t="str">
            <v>consommable</v>
          </cell>
        </row>
        <row r="763">
          <cell r="G763" t="str">
            <v>bières</v>
          </cell>
        </row>
        <row r="764">
          <cell r="G764" t="str">
            <v>bières</v>
          </cell>
        </row>
        <row r="765">
          <cell r="G765" t="str">
            <v>consommable</v>
          </cell>
        </row>
        <row r="766">
          <cell r="G766" t="str">
            <v>consommable</v>
          </cell>
        </row>
        <row r="767">
          <cell r="G767" t="str">
            <v>consommable</v>
          </cell>
        </row>
        <row r="768">
          <cell r="G768" t="str">
            <v>Cotisation</v>
          </cell>
        </row>
        <row r="769">
          <cell r="G769" t="str">
            <v>bières</v>
          </cell>
        </row>
        <row r="770">
          <cell r="G770" t="str">
            <v>bières</v>
          </cell>
        </row>
        <row r="771">
          <cell r="G771" t="str">
            <v>bières</v>
          </cell>
        </row>
        <row r="772">
          <cell r="G772" t="str">
            <v>Repas</v>
          </cell>
        </row>
        <row r="773">
          <cell r="G773" t="str">
            <v>Repas</v>
          </cell>
        </row>
        <row r="774">
          <cell r="G774" t="str">
            <v>bières</v>
          </cell>
        </row>
        <row r="775">
          <cell r="G775" t="str">
            <v>bières</v>
          </cell>
        </row>
        <row r="776">
          <cell r="G776" t="str">
            <v>bières</v>
          </cell>
        </row>
        <row r="777">
          <cell r="G777" t="str">
            <v>consommable</v>
          </cell>
        </row>
        <row r="778">
          <cell r="G778" t="str">
            <v>consommable</v>
          </cell>
        </row>
        <row r="779">
          <cell r="G779" t="str">
            <v>bières</v>
          </cell>
        </row>
        <row r="780">
          <cell r="G780" t="str">
            <v>bières</v>
          </cell>
        </row>
        <row r="781">
          <cell r="G781" t="str">
            <v>consommable</v>
          </cell>
        </row>
        <row r="782">
          <cell r="G782" t="str">
            <v>consommable</v>
          </cell>
        </row>
        <row r="783">
          <cell r="G783" t="str">
            <v>consommable</v>
          </cell>
        </row>
        <row r="784">
          <cell r="G784" t="str">
            <v>consommable</v>
          </cell>
        </row>
        <row r="785">
          <cell r="G785" t="str">
            <v>bières</v>
          </cell>
        </row>
        <row r="786">
          <cell r="G786" t="str">
            <v>bières</v>
          </cell>
        </row>
        <row r="787">
          <cell r="G787" t="str">
            <v>bières</v>
          </cell>
        </row>
        <row r="788">
          <cell r="G788" t="str">
            <v>bières</v>
          </cell>
        </row>
        <row r="789">
          <cell r="G789" t="str">
            <v>bières</v>
          </cell>
        </row>
        <row r="790">
          <cell r="G790" t="str">
            <v>bières</v>
          </cell>
        </row>
        <row r="791">
          <cell r="G791" t="str">
            <v>bières</v>
          </cell>
        </row>
        <row r="792">
          <cell r="G792" t="str">
            <v>consommable</v>
          </cell>
        </row>
        <row r="793">
          <cell r="G793" t="str">
            <v>consommable</v>
          </cell>
        </row>
        <row r="794">
          <cell r="G794" t="str">
            <v>pertes et profits</v>
          </cell>
        </row>
        <row r="795">
          <cell r="G795" t="str">
            <v>Repas</v>
          </cell>
        </row>
        <row r="796">
          <cell r="G796" t="str">
            <v>site version PRO</v>
          </cell>
        </row>
        <row r="797">
          <cell r="G797" t="str">
            <v>bières</v>
          </cell>
        </row>
        <row r="798">
          <cell r="G798" t="str">
            <v>bières</v>
          </cell>
        </row>
        <row r="799">
          <cell r="G799" t="str">
            <v>bières</v>
          </cell>
        </row>
        <row r="800">
          <cell r="G800" t="str">
            <v>bières</v>
          </cell>
        </row>
        <row r="801">
          <cell r="G801" t="str">
            <v>bières</v>
          </cell>
        </row>
        <row r="802">
          <cell r="G802" t="str">
            <v>assurance</v>
          </cell>
        </row>
        <row r="804">
          <cell r="G804" t="str">
            <v>Cotisation</v>
          </cell>
        </row>
        <row r="805">
          <cell r="G805" t="str">
            <v>Cotisation</v>
          </cell>
        </row>
        <row r="806">
          <cell r="G806" t="str">
            <v>Cotisation</v>
          </cell>
        </row>
        <row r="807">
          <cell r="G807" t="str">
            <v>Cotisation</v>
          </cell>
        </row>
        <row r="808">
          <cell r="G808" t="str">
            <v>Cotisation</v>
          </cell>
        </row>
        <row r="809">
          <cell r="G809" t="str">
            <v>Cotisation</v>
          </cell>
        </row>
        <row r="810">
          <cell r="G810" t="str">
            <v>Cotisation</v>
          </cell>
        </row>
        <row r="811">
          <cell r="G811" t="str">
            <v>Cotisation</v>
          </cell>
        </row>
        <row r="812">
          <cell r="G812" t="str">
            <v>Cotisation</v>
          </cell>
        </row>
        <row r="813">
          <cell r="G813" t="str">
            <v>Cotisation</v>
          </cell>
        </row>
        <row r="814">
          <cell r="G814" t="str">
            <v>Cotisation</v>
          </cell>
        </row>
        <row r="815">
          <cell r="G815" t="str">
            <v>Cotisation</v>
          </cell>
        </row>
        <row r="816">
          <cell r="G816" t="str">
            <v>Cotisation</v>
          </cell>
        </row>
        <row r="817">
          <cell r="G817" t="str">
            <v>Cotisation</v>
          </cell>
        </row>
        <row r="818">
          <cell r="G818" t="str">
            <v>bières</v>
          </cell>
        </row>
        <row r="819">
          <cell r="G819" t="str">
            <v>bières</v>
          </cell>
        </row>
        <row r="820">
          <cell r="G820" t="str">
            <v>bières</v>
          </cell>
        </row>
        <row r="821">
          <cell r="G821" t="str">
            <v>bières</v>
          </cell>
        </row>
        <row r="822">
          <cell r="G822" t="str">
            <v>bières</v>
          </cell>
        </row>
        <row r="823">
          <cell r="G823" t="str">
            <v>bières</v>
          </cell>
        </row>
        <row r="824">
          <cell r="G824" t="str">
            <v>bières</v>
          </cell>
        </row>
        <row r="825">
          <cell r="G825" t="str">
            <v>bières</v>
          </cell>
        </row>
        <row r="826">
          <cell r="G826" t="str">
            <v>bières</v>
          </cell>
        </row>
        <row r="827">
          <cell r="G827" t="str">
            <v>bières</v>
          </cell>
        </row>
        <row r="828">
          <cell r="G828" t="str">
            <v>bières</v>
          </cell>
        </row>
        <row r="829">
          <cell r="G829" t="str">
            <v>Cotisation</v>
          </cell>
        </row>
        <row r="830">
          <cell r="G830" t="str">
            <v>Matériel</v>
          </cell>
        </row>
        <row r="831">
          <cell r="G831" t="str">
            <v>Matériel</v>
          </cell>
        </row>
        <row r="832">
          <cell r="G832" t="str">
            <v>Matériel</v>
          </cell>
        </row>
        <row r="833">
          <cell r="G833" t="str">
            <v>Repas</v>
          </cell>
        </row>
        <row r="834">
          <cell r="G834" t="str">
            <v>consommable</v>
          </cell>
        </row>
        <row r="835">
          <cell r="G835" t="str">
            <v>bières</v>
          </cell>
        </row>
        <row r="836">
          <cell r="G836" t="str">
            <v>bières</v>
          </cell>
        </row>
        <row r="837">
          <cell r="G837" t="str">
            <v>bières</v>
          </cell>
        </row>
        <row r="838">
          <cell r="G838" t="str">
            <v>pertes et profits</v>
          </cell>
        </row>
        <row r="839">
          <cell r="G839" t="str">
            <v>frais de port</v>
          </cell>
        </row>
        <row r="840">
          <cell r="G840" t="str">
            <v>consommable</v>
          </cell>
        </row>
        <row r="842">
          <cell r="G842" t="str">
            <v>Cotisation</v>
          </cell>
        </row>
        <row r="843">
          <cell r="G843" t="str">
            <v>Cotisation</v>
          </cell>
        </row>
        <row r="844">
          <cell r="G844" t="str">
            <v>bières</v>
          </cell>
        </row>
        <row r="845">
          <cell r="G845" t="str">
            <v>bières</v>
          </cell>
        </row>
        <row r="846">
          <cell r="G846" t="str">
            <v>bières</v>
          </cell>
        </row>
        <row r="847">
          <cell r="G847" t="str">
            <v>pertes et profits</v>
          </cell>
        </row>
        <row r="848">
          <cell r="G848" t="str">
            <v>bières</v>
          </cell>
        </row>
        <row r="849">
          <cell r="G849" t="str">
            <v>Repas</v>
          </cell>
        </row>
        <row r="850">
          <cell r="G850" t="str">
            <v>Repas</v>
          </cell>
        </row>
        <row r="851">
          <cell r="G851" t="str">
            <v>Repas</v>
          </cell>
        </row>
        <row r="852">
          <cell r="G852" t="str">
            <v>Repas</v>
          </cell>
        </row>
        <row r="853">
          <cell r="G853" t="str">
            <v>Repas</v>
          </cell>
        </row>
        <row r="854">
          <cell r="G854" t="str">
            <v>Repas</v>
          </cell>
        </row>
        <row r="855">
          <cell r="G855" t="str">
            <v>Repas</v>
          </cell>
        </row>
        <row r="856">
          <cell r="G856" t="str">
            <v>pertes et profits</v>
          </cell>
        </row>
        <row r="857">
          <cell r="G857" t="str">
            <v>Repas</v>
          </cell>
        </row>
        <row r="858">
          <cell r="G858" t="str">
            <v>Repas</v>
          </cell>
        </row>
        <row r="859">
          <cell r="G859" t="str">
            <v>Repas</v>
          </cell>
        </row>
        <row r="860">
          <cell r="G860" t="str">
            <v>Cotisation</v>
          </cell>
        </row>
        <row r="861">
          <cell r="G861" t="str">
            <v>Cotisation</v>
          </cell>
        </row>
        <row r="862">
          <cell r="G862" t="str">
            <v>Cotisation</v>
          </cell>
        </row>
        <row r="863">
          <cell r="G863" t="str">
            <v>Repas</v>
          </cell>
        </row>
        <row r="864">
          <cell r="G864" t="str">
            <v>Repas</v>
          </cell>
        </row>
        <row r="865">
          <cell r="G865" t="str">
            <v>Repas</v>
          </cell>
        </row>
        <row r="866">
          <cell r="G866" t="str">
            <v>Repas</v>
          </cell>
        </row>
        <row r="867">
          <cell r="G867" t="str">
            <v>Repas</v>
          </cell>
        </row>
        <row r="868">
          <cell r="G868" t="str">
            <v>bières</v>
          </cell>
        </row>
        <row r="869">
          <cell r="G869" t="str">
            <v>Repas</v>
          </cell>
        </row>
        <row r="870">
          <cell r="G870" t="str">
            <v>Repas</v>
          </cell>
        </row>
        <row r="871">
          <cell r="G871" t="str">
            <v>Repas</v>
          </cell>
        </row>
        <row r="872">
          <cell r="G872" t="str">
            <v>Matériel</v>
          </cell>
        </row>
        <row r="873">
          <cell r="G873" t="str">
            <v>consommable</v>
          </cell>
        </row>
        <row r="874">
          <cell r="G874" t="str">
            <v>bières</v>
          </cell>
        </row>
        <row r="875">
          <cell r="G875" t="str">
            <v>Matériel</v>
          </cell>
        </row>
        <row r="876">
          <cell r="G876" t="str">
            <v>consommable</v>
          </cell>
        </row>
        <row r="877">
          <cell r="G877" t="str">
            <v>bières</v>
          </cell>
        </row>
        <row r="878">
          <cell r="G878" t="str">
            <v>Repas</v>
          </cell>
        </row>
        <row r="879">
          <cell r="G879" t="str">
            <v>Repas</v>
          </cell>
        </row>
        <row r="880">
          <cell r="G880" t="str">
            <v>consommable</v>
          </cell>
        </row>
        <row r="881">
          <cell r="G881" t="str">
            <v>bières</v>
          </cell>
        </row>
        <row r="882">
          <cell r="G882" t="str">
            <v>consommable</v>
          </cell>
        </row>
        <row r="883">
          <cell r="G883" t="str">
            <v>consommable</v>
          </cell>
        </row>
        <row r="884">
          <cell r="G884" t="str">
            <v>bières</v>
          </cell>
        </row>
        <row r="885">
          <cell r="G885" t="str">
            <v>Repas</v>
          </cell>
        </row>
        <row r="886">
          <cell r="G886" t="str">
            <v>Repas</v>
          </cell>
        </row>
        <row r="887">
          <cell r="G887" t="str">
            <v>Repas</v>
          </cell>
        </row>
        <row r="888">
          <cell r="G888" t="str">
            <v>Repas</v>
          </cell>
        </row>
        <row r="889">
          <cell r="G889" t="str">
            <v>Repas</v>
          </cell>
        </row>
        <row r="890">
          <cell r="G890" t="str">
            <v>Cotisation</v>
          </cell>
        </row>
        <row r="891">
          <cell r="G891" t="str">
            <v>Cotisation</v>
          </cell>
        </row>
        <row r="893">
          <cell r="G893" t="str">
            <v>pertes et profits</v>
          </cell>
        </row>
        <row r="894">
          <cell r="G894" t="str">
            <v>pertes et profits</v>
          </cell>
        </row>
        <row r="895">
          <cell r="G895" t="str">
            <v>consommable</v>
          </cell>
        </row>
        <row r="896">
          <cell r="G896" t="str">
            <v>consommable</v>
          </cell>
        </row>
        <row r="897">
          <cell r="G897" t="str">
            <v>bières</v>
          </cell>
        </row>
        <row r="898">
          <cell r="G898" t="str">
            <v>consommable</v>
          </cell>
        </row>
        <row r="899">
          <cell r="G899" t="str">
            <v>consommable</v>
          </cell>
        </row>
        <row r="900">
          <cell r="G900" t="str">
            <v>consommable</v>
          </cell>
        </row>
        <row r="901">
          <cell r="G901" t="str">
            <v>bières</v>
          </cell>
        </row>
        <row r="902">
          <cell r="G902" t="str">
            <v>consommable</v>
          </cell>
        </row>
        <row r="903">
          <cell r="G903" t="str">
            <v>bières</v>
          </cell>
        </row>
        <row r="904">
          <cell r="G904" t="str">
            <v>bières</v>
          </cell>
        </row>
        <row r="905">
          <cell r="G905" t="str">
            <v>consommable</v>
          </cell>
        </row>
        <row r="906">
          <cell r="G906" t="str">
            <v>bières</v>
          </cell>
        </row>
        <row r="907">
          <cell r="G907" t="str">
            <v>consommable</v>
          </cell>
        </row>
        <row r="908">
          <cell r="G908" t="str">
            <v>consommable</v>
          </cell>
        </row>
        <row r="909">
          <cell r="G909" t="str">
            <v>consommable</v>
          </cell>
        </row>
        <row r="910">
          <cell r="G910" t="str">
            <v>bières</v>
          </cell>
        </row>
        <row r="911">
          <cell r="G911" t="str">
            <v>pertes et profits</v>
          </cell>
        </row>
        <row r="912">
          <cell r="G912" t="str">
            <v>consommable</v>
          </cell>
        </row>
        <row r="913">
          <cell r="G913" t="str">
            <v>bières</v>
          </cell>
        </row>
        <row r="914">
          <cell r="G914" t="str">
            <v>Repas</v>
          </cell>
        </row>
        <row r="915">
          <cell r="G915" t="str">
            <v>bières</v>
          </cell>
        </row>
        <row r="916">
          <cell r="G916" t="str">
            <v>Repas</v>
          </cell>
        </row>
        <row r="917">
          <cell r="G917" t="str">
            <v>Repas</v>
          </cell>
        </row>
        <row r="918">
          <cell r="G918" t="str">
            <v>Repas</v>
          </cell>
        </row>
        <row r="919">
          <cell r="G919" t="str">
            <v>Repas</v>
          </cell>
        </row>
        <row r="920">
          <cell r="G920" t="str">
            <v>Repas</v>
          </cell>
        </row>
        <row r="921">
          <cell r="G921" t="str">
            <v>Repas</v>
          </cell>
        </row>
        <row r="922">
          <cell r="G922" t="str">
            <v>Repas</v>
          </cell>
        </row>
        <row r="923">
          <cell r="G923" t="str">
            <v>Repas</v>
          </cell>
        </row>
        <row r="924">
          <cell r="G924" t="str">
            <v>consommable</v>
          </cell>
        </row>
        <row r="925">
          <cell r="G925" t="str">
            <v>bières</v>
          </cell>
        </row>
        <row r="926">
          <cell r="G926" t="str">
            <v>Repas</v>
          </cell>
        </row>
        <row r="927">
          <cell r="G927" t="str">
            <v>Cotisation</v>
          </cell>
        </row>
        <row r="928">
          <cell r="G928" t="str">
            <v>bières</v>
          </cell>
        </row>
        <row r="929">
          <cell r="G929" t="str">
            <v>bières</v>
          </cell>
        </row>
        <row r="931">
          <cell r="G931" t="str">
            <v>Repas</v>
          </cell>
        </row>
        <row r="932">
          <cell r="G932" t="str">
            <v>Repas</v>
          </cell>
        </row>
        <row r="933">
          <cell r="G933" t="str">
            <v>Repas</v>
          </cell>
        </row>
        <row r="934">
          <cell r="G934" t="str">
            <v>Repas</v>
          </cell>
        </row>
        <row r="935">
          <cell r="G935" t="str">
            <v>Repas</v>
          </cell>
        </row>
        <row r="936">
          <cell r="G936" t="str">
            <v>Repas</v>
          </cell>
        </row>
        <row r="937">
          <cell r="G937" t="str">
            <v>Repas</v>
          </cell>
        </row>
        <row r="938">
          <cell r="G938" t="str">
            <v>Repas</v>
          </cell>
        </row>
        <row r="939">
          <cell r="G939" t="str">
            <v>Repas</v>
          </cell>
        </row>
        <row r="940">
          <cell r="G940" t="str">
            <v>Repas</v>
          </cell>
        </row>
        <row r="941">
          <cell r="G941" t="str">
            <v>Repas</v>
          </cell>
        </row>
        <row r="942">
          <cell r="G942" t="str">
            <v>Repas</v>
          </cell>
        </row>
        <row r="943">
          <cell r="G943" t="str">
            <v>Repas</v>
          </cell>
        </row>
        <row r="944">
          <cell r="G944" t="str">
            <v>Repas</v>
          </cell>
        </row>
        <row r="945">
          <cell r="G945" t="str">
            <v>Repas</v>
          </cell>
        </row>
        <row r="946">
          <cell r="G946" t="str">
            <v>Repas</v>
          </cell>
        </row>
        <row r="947">
          <cell r="G947" t="str">
            <v>Repas</v>
          </cell>
        </row>
        <row r="948">
          <cell r="G948" t="str">
            <v>Repas</v>
          </cell>
        </row>
        <row r="949">
          <cell r="G949" t="str">
            <v>consommable</v>
          </cell>
        </row>
        <row r="950">
          <cell r="G950" t="str">
            <v>bières</v>
          </cell>
        </row>
        <row r="951">
          <cell r="G951" t="str">
            <v>bières</v>
          </cell>
        </row>
        <row r="952">
          <cell r="G952" t="str">
            <v>bières</v>
          </cell>
        </row>
        <row r="953">
          <cell r="G953" t="str">
            <v>bières</v>
          </cell>
        </row>
        <row r="954">
          <cell r="G954" t="str">
            <v>consommable</v>
          </cell>
        </row>
        <row r="955">
          <cell r="G955" t="str">
            <v>bières</v>
          </cell>
        </row>
        <row r="956">
          <cell r="G956" t="str">
            <v>bières</v>
          </cell>
        </row>
        <row r="957">
          <cell r="G957" t="str">
            <v>bières</v>
          </cell>
        </row>
        <row r="958">
          <cell r="G958" t="str">
            <v>pertes et profits</v>
          </cell>
        </row>
        <row r="959">
          <cell r="G959" t="str">
            <v>Repas</v>
          </cell>
        </row>
        <row r="960">
          <cell r="G960" t="str">
            <v>Repas</v>
          </cell>
        </row>
        <row r="961">
          <cell r="G961" t="str">
            <v>consommable</v>
          </cell>
        </row>
        <row r="962">
          <cell r="G962" t="str">
            <v>frais de port</v>
          </cell>
        </row>
        <row r="963">
          <cell r="G963" t="str">
            <v>bières</v>
          </cell>
        </row>
        <row r="964">
          <cell r="G964" t="str">
            <v>bières</v>
          </cell>
        </row>
        <row r="965">
          <cell r="G965" t="str">
            <v>Repas</v>
          </cell>
        </row>
        <row r="966">
          <cell r="G966" t="str">
            <v>Repas</v>
          </cell>
        </row>
        <row r="967">
          <cell r="G967" t="str">
            <v>Repas</v>
          </cell>
        </row>
        <row r="968">
          <cell r="G968" t="str">
            <v>Repas</v>
          </cell>
        </row>
        <row r="969">
          <cell r="G969" t="str">
            <v>Repas</v>
          </cell>
        </row>
        <row r="970">
          <cell r="G970" t="str">
            <v>Matériel</v>
          </cell>
        </row>
        <row r="971">
          <cell r="G971" t="str">
            <v>consommable</v>
          </cell>
        </row>
        <row r="972">
          <cell r="G972" t="str">
            <v>frais de port</v>
          </cell>
        </row>
        <row r="973">
          <cell r="G973" t="str">
            <v>Repas</v>
          </cell>
        </row>
        <row r="974">
          <cell r="G974" t="str">
            <v>Repas</v>
          </cell>
        </row>
        <row r="975">
          <cell r="G975" t="str">
            <v>Repas</v>
          </cell>
        </row>
        <row r="976">
          <cell r="G976" t="str">
            <v>Repas</v>
          </cell>
        </row>
        <row r="977">
          <cell r="G977" t="str">
            <v>Repas</v>
          </cell>
        </row>
        <row r="978">
          <cell r="G978" t="str">
            <v>Matériel</v>
          </cell>
        </row>
        <row r="979">
          <cell r="G979" t="str">
            <v>bières</v>
          </cell>
        </row>
        <row r="980">
          <cell r="G980" t="str">
            <v>pertes et profits</v>
          </cell>
        </row>
        <row r="981">
          <cell r="G981" t="str">
            <v>consommable</v>
          </cell>
        </row>
        <row r="982">
          <cell r="G982" t="str">
            <v>-</v>
          </cell>
        </row>
        <row r="983">
          <cell r="G983" t="str">
            <v>-</v>
          </cell>
        </row>
        <row r="984">
          <cell r="G984" t="str">
            <v>bières</v>
          </cell>
        </row>
        <row r="985">
          <cell r="G985" t="str">
            <v>assurance</v>
          </cell>
        </row>
        <row r="986">
          <cell r="G986" t="str">
            <v>bières</v>
          </cell>
        </row>
        <row r="987">
          <cell r="G987" t="str">
            <v>bières</v>
          </cell>
        </row>
        <row r="988">
          <cell r="G988" t="str">
            <v>bières</v>
          </cell>
        </row>
        <row r="989">
          <cell r="G989" t="str">
            <v>bières</v>
          </cell>
        </row>
        <row r="990">
          <cell r="G990" t="str">
            <v>pertes et profits</v>
          </cell>
        </row>
        <row r="991">
          <cell r="G991" t="str">
            <v>Cotisation</v>
          </cell>
        </row>
        <row r="992">
          <cell r="G992" t="str">
            <v>Cotisation</v>
          </cell>
        </row>
        <row r="993">
          <cell r="G993" t="str">
            <v>Cotisation</v>
          </cell>
        </row>
        <row r="994">
          <cell r="G994" t="str">
            <v>Cotisation</v>
          </cell>
        </row>
        <row r="995">
          <cell r="G995" t="str">
            <v>avance trésorerie</v>
          </cell>
        </row>
        <row r="996">
          <cell r="G996" t="str">
            <v>Cotisation</v>
          </cell>
        </row>
        <row r="997">
          <cell r="G997" t="str">
            <v>Cotisation</v>
          </cell>
        </row>
        <row r="998">
          <cell r="G998" t="str">
            <v>Cotisation</v>
          </cell>
        </row>
        <row r="999">
          <cell r="G999" t="str">
            <v>Cotisation</v>
          </cell>
        </row>
        <row r="1000">
          <cell r="G1000" t="str">
            <v>bières</v>
          </cell>
        </row>
        <row r="1001">
          <cell r="G1001" t="str">
            <v>Cotisation</v>
          </cell>
        </row>
        <row r="1002">
          <cell r="G1002" t="str">
            <v>bières</v>
          </cell>
        </row>
        <row r="1003">
          <cell r="G1003" t="str">
            <v>Cotisation</v>
          </cell>
        </row>
        <row r="1004">
          <cell r="G1004" t="str">
            <v>bières</v>
          </cell>
        </row>
        <row r="1005">
          <cell r="G1005" t="str">
            <v>bières</v>
          </cell>
        </row>
        <row r="1006">
          <cell r="G1006" t="str">
            <v>bières</v>
          </cell>
        </row>
        <row r="1007">
          <cell r="G1007" t="str">
            <v>Cotisation</v>
          </cell>
        </row>
        <row r="1008">
          <cell r="G1008" t="str">
            <v>bières</v>
          </cell>
        </row>
        <row r="1009">
          <cell r="G1009" t="str">
            <v>bières</v>
          </cell>
        </row>
        <row r="1010">
          <cell r="G1010" t="str">
            <v>Cotisation</v>
          </cell>
        </row>
        <row r="1011">
          <cell r="G1011" t="str">
            <v>Cotisation</v>
          </cell>
        </row>
        <row r="1012">
          <cell r="G1012" t="str">
            <v>Cotisation</v>
          </cell>
        </row>
        <row r="1013">
          <cell r="G1013" t="str">
            <v>bières</v>
          </cell>
        </row>
        <row r="1014">
          <cell r="G1014" t="str">
            <v>Cotisation</v>
          </cell>
        </row>
        <row r="1015">
          <cell r="G1015" t="str">
            <v>Cotisation</v>
          </cell>
        </row>
        <row r="1016">
          <cell r="G1016" t="str">
            <v>bières</v>
          </cell>
        </row>
        <row r="1017">
          <cell r="G1017" t="str">
            <v>bières</v>
          </cell>
        </row>
        <row r="1018">
          <cell r="G1018" t="str">
            <v>Cotisation</v>
          </cell>
        </row>
        <row r="1019">
          <cell r="G1019" t="str">
            <v>Cotisation</v>
          </cell>
        </row>
        <row r="1020">
          <cell r="G1020" t="str">
            <v>Cotisation</v>
          </cell>
        </row>
        <row r="1021">
          <cell r="G1021" t="str">
            <v>bières</v>
          </cell>
        </row>
        <row r="1022">
          <cell r="G1022" t="str">
            <v>bières</v>
          </cell>
        </row>
        <row r="1023">
          <cell r="G1023" t="str">
            <v>Repas</v>
          </cell>
        </row>
        <row r="1024">
          <cell r="G1024" t="str">
            <v>Cotisation</v>
          </cell>
        </row>
        <row r="1025">
          <cell r="G1025" t="str">
            <v>Cotisation</v>
          </cell>
        </row>
        <row r="1026">
          <cell r="G1026" t="str">
            <v>Cotisation</v>
          </cell>
        </row>
        <row r="1027">
          <cell r="G1027" t="str">
            <v>Cotisation</v>
          </cell>
        </row>
        <row r="1028">
          <cell r="G1028" t="str">
            <v>Cotisation</v>
          </cell>
        </row>
        <row r="1029">
          <cell r="G1029" t="str">
            <v>Cotisation</v>
          </cell>
        </row>
        <row r="1030">
          <cell r="G1030" t="str">
            <v>Cotisation</v>
          </cell>
        </row>
        <row r="1031">
          <cell r="G1031" t="str">
            <v>consommable</v>
          </cell>
        </row>
        <row r="1032">
          <cell r="G1032" t="str">
            <v>frais de port</v>
          </cell>
        </row>
        <row r="1033">
          <cell r="G1033" t="str">
            <v>consommable</v>
          </cell>
        </row>
        <row r="1034">
          <cell r="G1034" t="str">
            <v>Matériel</v>
          </cell>
        </row>
        <row r="1035">
          <cell r="G1035" t="str">
            <v>Matériel</v>
          </cell>
        </row>
        <row r="1036">
          <cell r="G1036" t="str">
            <v>Matériel</v>
          </cell>
        </row>
        <row r="1037">
          <cell r="G1037" t="str">
            <v>bières</v>
          </cell>
        </row>
        <row r="1038">
          <cell r="G1038" t="str">
            <v>bières</v>
          </cell>
        </row>
        <row r="1039">
          <cell r="G1039" t="str">
            <v>bières</v>
          </cell>
        </row>
        <row r="1040">
          <cell r="G1040" t="str">
            <v>bières</v>
          </cell>
        </row>
        <row r="1041">
          <cell r="G1041" t="str">
            <v>bières</v>
          </cell>
        </row>
        <row r="1042">
          <cell r="G1042" t="str">
            <v>bières</v>
          </cell>
        </row>
        <row r="1043">
          <cell r="G1043" t="str">
            <v>bières</v>
          </cell>
        </row>
        <row r="1044">
          <cell r="G1044" t="str">
            <v>bières</v>
          </cell>
        </row>
        <row r="1045">
          <cell r="G1045" t="str">
            <v>Cotisation</v>
          </cell>
        </row>
        <row r="1046">
          <cell r="G1046" t="str">
            <v>consommable</v>
          </cell>
        </row>
        <row r="1047">
          <cell r="G1047" t="str">
            <v>Repas</v>
          </cell>
        </row>
        <row r="1048">
          <cell r="G1048" t="str">
            <v>consommable</v>
          </cell>
        </row>
        <row r="1049">
          <cell r="G1049" t="str">
            <v>Repas</v>
          </cell>
        </row>
        <row r="1050">
          <cell r="G1050" t="str">
            <v>Repas</v>
          </cell>
        </row>
        <row r="1051">
          <cell r="G1051" t="str">
            <v>Matériel</v>
          </cell>
        </row>
        <row r="1052">
          <cell r="G1052" t="str">
            <v>Cotisation</v>
          </cell>
        </row>
        <row r="1053">
          <cell r="G1053" t="str">
            <v>Cotisation</v>
          </cell>
        </row>
        <row r="1054">
          <cell r="G1054" t="str">
            <v>Repas</v>
          </cell>
        </row>
        <row r="1055">
          <cell r="G1055" t="str">
            <v>Repas</v>
          </cell>
        </row>
        <row r="1056">
          <cell r="G1056" t="str">
            <v>Repas</v>
          </cell>
        </row>
        <row r="1057">
          <cell r="G1057" t="str">
            <v>Repas</v>
          </cell>
        </row>
        <row r="1058">
          <cell r="G1058" t="str">
            <v>Repas</v>
          </cell>
        </row>
        <row r="1059">
          <cell r="G1059" t="str">
            <v>pertes et profits</v>
          </cell>
        </row>
        <row r="1060">
          <cell r="G1060" t="str">
            <v>Matériel</v>
          </cell>
        </row>
        <row r="1061">
          <cell r="G1061" t="str">
            <v>bières</v>
          </cell>
        </row>
        <row r="1062">
          <cell r="G1062" t="str">
            <v>Repas</v>
          </cell>
        </row>
        <row r="1063">
          <cell r="G1063" t="str">
            <v>cadeau</v>
          </cell>
        </row>
        <row r="1064">
          <cell r="G1064" t="str">
            <v>Repas</v>
          </cell>
        </row>
        <row r="1065">
          <cell r="G1065" t="str">
            <v>Repas</v>
          </cell>
        </row>
        <row r="1066">
          <cell r="G1066" t="str">
            <v>bières</v>
          </cell>
        </row>
        <row r="1067">
          <cell r="G1067" t="str">
            <v>bières</v>
          </cell>
        </row>
        <row r="1068">
          <cell r="G1068" t="str">
            <v>consommable</v>
          </cell>
        </row>
        <row r="1069">
          <cell r="G1069" t="str">
            <v>bières</v>
          </cell>
        </row>
        <row r="1070">
          <cell r="G1070" t="str">
            <v>bières</v>
          </cell>
        </row>
        <row r="1071">
          <cell r="G1071" t="str">
            <v>Matériel</v>
          </cell>
        </row>
      </sheetData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b br14"/>
      <sheetName val="formulaire dist BR14-15"/>
      <sheetName val="formulaire retour"/>
      <sheetName val="formulaire"/>
    </sheetNames>
    <sheetDataSet>
      <sheetData sheetId="0"/>
      <sheetData sheetId="1">
        <row r="1">
          <cell r="D1" t="str">
            <v>Distribution + dégustation de bières Drappès (le 16/09 à partir de 17h42)</v>
          </cell>
          <cell r="E1" t="str">
            <v>Vos souhaits de bouteille(s) des brassages 14 et 15</v>
          </cell>
          <cell r="H1" t="str">
            <v>Nombre de participants au repas</v>
          </cell>
        </row>
        <row r="2">
          <cell r="E2" t="str">
            <v>75 cl (3 €)</v>
          </cell>
          <cell r="F2" t="str">
            <v>33 cl (2 €)</v>
          </cell>
          <cell r="G2" t="str">
            <v>25 cl (1,5 €)</v>
          </cell>
          <cell r="H2" t="str">
            <v>adulte</v>
          </cell>
          <cell r="I2" t="str">
            <v>enfant</v>
          </cell>
        </row>
        <row r="3">
          <cell r="D3" t="str">
            <v>non</v>
          </cell>
          <cell r="E3">
            <v>6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</row>
        <row r="4">
          <cell r="D4" t="str">
            <v>Remplissez toutes les cases vides !</v>
          </cell>
        </row>
        <row r="5">
          <cell r="C5" t="str">
            <v>Jacques PETIT</v>
          </cell>
          <cell r="D5" t="str">
            <v>non</v>
          </cell>
          <cell r="E5">
            <v>6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</row>
        <row r="6">
          <cell r="C6" t="str">
            <v>Joëlle PETIT</v>
          </cell>
          <cell r="D6" t="str">
            <v>non</v>
          </cell>
        </row>
        <row r="7">
          <cell r="C7" t="str">
            <v>Aurélien RIZZON</v>
          </cell>
          <cell r="D7" t="str">
            <v>oui</v>
          </cell>
          <cell r="E7">
            <v>0</v>
          </cell>
          <cell r="F7">
            <v>5</v>
          </cell>
          <cell r="G7">
            <v>4</v>
          </cell>
          <cell r="H7">
            <v>1</v>
          </cell>
          <cell r="I7">
            <v>0</v>
          </cell>
        </row>
        <row r="8">
          <cell r="C8" t="str">
            <v>Hugo HOFMANN</v>
          </cell>
          <cell r="D8" t="str">
            <v>non</v>
          </cell>
          <cell r="E8">
            <v>3</v>
          </cell>
          <cell r="F8">
            <v>3</v>
          </cell>
          <cell r="G8">
            <v>3</v>
          </cell>
        </row>
        <row r="9">
          <cell r="C9" t="str">
            <v>Thierry D'ALMEIDA</v>
          </cell>
          <cell r="D9" t="str">
            <v>oui</v>
          </cell>
          <cell r="E9">
            <v>3</v>
          </cell>
          <cell r="H9">
            <v>1</v>
          </cell>
        </row>
        <row r="10">
          <cell r="C10" t="str">
            <v>Vincent CHUZEVILLE</v>
          </cell>
          <cell r="D10" t="str">
            <v>oui</v>
          </cell>
          <cell r="E10">
            <v>4</v>
          </cell>
          <cell r="G10">
            <v>12</v>
          </cell>
          <cell r="H10">
            <v>1</v>
          </cell>
        </row>
        <row r="11">
          <cell r="C11" t="str">
            <v>Philippe AURIOL</v>
          </cell>
          <cell r="D11" t="str">
            <v>non</v>
          </cell>
        </row>
        <row r="12">
          <cell r="C12" t="str">
            <v>Christian PRIEUR</v>
          </cell>
          <cell r="D12" t="str">
            <v>oui</v>
          </cell>
          <cell r="E12">
            <v>24</v>
          </cell>
          <cell r="F12">
            <v>0</v>
          </cell>
          <cell r="G12">
            <v>0</v>
          </cell>
          <cell r="H12">
            <v>2</v>
          </cell>
          <cell r="I12">
            <v>0</v>
          </cell>
        </row>
        <row r="13">
          <cell r="C13" t="str">
            <v>Sylvie RANNOU</v>
          </cell>
        </row>
        <row r="14">
          <cell r="C14" t="str">
            <v>Bernard ROQUES</v>
          </cell>
          <cell r="D14" t="str">
            <v>oui</v>
          </cell>
          <cell r="E14">
            <v>6</v>
          </cell>
          <cell r="H14">
            <v>1</v>
          </cell>
        </row>
        <row r="15">
          <cell r="C15" t="str">
            <v>Sylvie GRZEGORCZYK</v>
          </cell>
          <cell r="D15" t="str">
            <v>oui</v>
          </cell>
          <cell r="E15">
            <v>24</v>
          </cell>
          <cell r="H15">
            <v>2</v>
          </cell>
        </row>
        <row r="16">
          <cell r="C16" t="str">
            <v>Thierry LACAZE</v>
          </cell>
          <cell r="D16" t="str">
            <v>oui</v>
          </cell>
          <cell r="H16">
            <v>0</v>
          </cell>
        </row>
        <row r="17">
          <cell r="C17" t="str">
            <v>David SOL</v>
          </cell>
          <cell r="D17" t="str">
            <v>oui</v>
          </cell>
          <cell r="H17">
            <v>1</v>
          </cell>
        </row>
        <row r="18">
          <cell r="C18" t="str">
            <v>Sophie AUBRY</v>
          </cell>
          <cell r="D18" t="str">
            <v>oui</v>
          </cell>
          <cell r="H18">
            <v>1</v>
          </cell>
          <cell r="J18" t="str">
            <v>au 03/09 au soir :</v>
          </cell>
        </row>
        <row r="19">
          <cell r="C19" t="str">
            <v>Marie-Jeanne NEGRET</v>
          </cell>
          <cell r="D19" t="str">
            <v>oui</v>
          </cell>
          <cell r="H19">
            <v>1</v>
          </cell>
        </row>
        <row r="20">
          <cell r="C20" t="str">
            <v>Alain CAYROL</v>
          </cell>
          <cell r="D20" t="str">
            <v>oui</v>
          </cell>
          <cell r="E20">
            <v>3</v>
          </cell>
          <cell r="F20">
            <v>3</v>
          </cell>
        </row>
        <row r="21">
          <cell r="C21" t="str">
            <v>Martine LAURENSOU</v>
          </cell>
          <cell r="D21" t="str">
            <v>oui</v>
          </cell>
          <cell r="E21">
            <v>0</v>
          </cell>
          <cell r="F21">
            <v>0</v>
          </cell>
          <cell r="G21">
            <v>6</v>
          </cell>
          <cell r="H21">
            <v>2</v>
          </cell>
          <cell r="I21">
            <v>0</v>
          </cell>
        </row>
        <row r="22">
          <cell r="C22" t="str">
            <v>René LAURENSOU</v>
          </cell>
          <cell r="D22" t="str">
            <v>oui</v>
          </cell>
        </row>
        <row r="23">
          <cell r="C23" t="str">
            <v>Yvon CAZAL</v>
          </cell>
          <cell r="D23" t="str">
            <v>oui</v>
          </cell>
          <cell r="E23">
            <v>8</v>
          </cell>
          <cell r="H23">
            <v>0</v>
          </cell>
        </row>
      </sheetData>
      <sheetData sheetId="2">
        <row r="2">
          <cell r="B2" t="str">
            <v>Distribution + dégustation de bières Drappès (le 17/07 à partir de 17h43)</v>
          </cell>
        </row>
      </sheetData>
      <sheetData sheetId="3">
        <row r="5">
          <cell r="A5" t="str">
            <v>Oui</v>
          </cell>
          <cell r="B5">
            <v>0</v>
          </cell>
        </row>
        <row r="6">
          <cell r="A6" t="str">
            <v>Non</v>
          </cell>
          <cell r="B6">
            <v>1</v>
          </cell>
        </row>
        <row r="7">
          <cell r="B7">
            <v>2</v>
          </cell>
        </row>
        <row r="8">
          <cell r="B8">
            <v>3</v>
          </cell>
        </row>
        <row r="9">
          <cell r="B9">
            <v>4</v>
          </cell>
        </row>
        <row r="10">
          <cell r="B10">
            <v>5</v>
          </cell>
        </row>
        <row r="11">
          <cell r="B11">
            <v>6</v>
          </cell>
        </row>
        <row r="12">
          <cell r="B12">
            <v>7</v>
          </cell>
        </row>
        <row r="13">
          <cell r="B13">
            <v>8</v>
          </cell>
        </row>
        <row r="14">
          <cell r="B14">
            <v>9</v>
          </cell>
        </row>
        <row r="15">
          <cell r="B15">
            <v>10</v>
          </cell>
        </row>
        <row r="16">
          <cell r="B16">
            <v>11</v>
          </cell>
        </row>
        <row r="17">
          <cell r="B17">
            <v>12</v>
          </cell>
        </row>
        <row r="18">
          <cell r="B18">
            <v>13</v>
          </cell>
        </row>
        <row r="19">
          <cell r="B19">
            <v>14</v>
          </cell>
        </row>
        <row r="20">
          <cell r="B20">
            <v>15</v>
          </cell>
        </row>
        <row r="21">
          <cell r="B21">
            <v>16</v>
          </cell>
        </row>
        <row r="22">
          <cell r="B22">
            <v>17</v>
          </cell>
        </row>
        <row r="23">
          <cell r="B23">
            <v>18</v>
          </cell>
        </row>
        <row r="24">
          <cell r="B24">
            <v>19</v>
          </cell>
        </row>
        <row r="25">
          <cell r="B25">
            <v>20</v>
          </cell>
        </row>
        <row r="26">
          <cell r="B26">
            <v>21</v>
          </cell>
        </row>
        <row r="27">
          <cell r="B27">
            <v>22</v>
          </cell>
        </row>
        <row r="28">
          <cell r="B28">
            <v>23</v>
          </cell>
        </row>
        <row r="29">
          <cell r="B29">
            <v>24</v>
          </cell>
        </row>
        <row r="30">
          <cell r="B30">
            <v>25</v>
          </cell>
        </row>
        <row r="31">
          <cell r="B31">
            <v>26</v>
          </cell>
        </row>
        <row r="32">
          <cell r="B32">
            <v>27</v>
          </cell>
        </row>
        <row r="33">
          <cell r="B33">
            <v>28</v>
          </cell>
        </row>
        <row r="34">
          <cell r="B34">
            <v>29</v>
          </cell>
        </row>
        <row r="35">
          <cell r="B35">
            <v>30</v>
          </cell>
        </row>
        <row r="36">
          <cell r="B36">
            <v>31</v>
          </cell>
        </row>
        <row r="37">
          <cell r="B37">
            <v>32</v>
          </cell>
        </row>
        <row r="38">
          <cell r="B38">
            <v>33</v>
          </cell>
        </row>
        <row r="39">
          <cell r="B39">
            <v>34</v>
          </cell>
        </row>
        <row r="40">
          <cell r="B40">
            <v>35</v>
          </cell>
        </row>
        <row r="41">
          <cell r="B41">
            <v>36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D874E2-1E66-448D-935B-18D088C0685B}">
  <sheetPr codeName="Feuil29">
    <tabColor rgb="FFFFC000"/>
  </sheetPr>
  <dimension ref="A1:EC124"/>
  <sheetViews>
    <sheetView showGridLines="0" tabSelected="1" zoomScale="115" zoomScaleNormal="115" zoomScaleSheetLayoutView="115" workbookViewId="0">
      <pane xSplit="4" ySplit="1" topLeftCell="E2" activePane="bottomRight" state="frozenSplit"/>
      <selection activeCell="C1" sqref="C1"/>
      <selection pane="topRight" activeCell="E1" sqref="E1"/>
      <selection pane="bottomLeft" activeCell="C3" sqref="C3"/>
      <selection pane="bottomRight" activeCell="D1" sqref="D1"/>
    </sheetView>
  </sheetViews>
  <sheetFormatPr baseColWidth="10" defaultColWidth="11.5703125" defaultRowHeight="12.75" outlineLevelCol="1" x14ac:dyDescent="0.25"/>
  <cols>
    <col min="1" max="1" width="12.7109375" style="7" hidden="1" customWidth="1" outlineLevel="1"/>
    <col min="2" max="2" width="22.28515625" style="7" hidden="1" customWidth="1" outlineLevel="1"/>
    <col min="3" max="3" width="18.5703125" style="7" bestFit="1" customWidth="1" collapsed="1"/>
    <col min="4" max="4" width="33.5703125" style="6" customWidth="1"/>
    <col min="5" max="5" width="15.5703125" style="5" bestFit="1" customWidth="1"/>
    <col min="6" max="6" width="9.5703125" style="4" bestFit="1" customWidth="1"/>
    <col min="7" max="7" width="7" style="3" customWidth="1" outlineLevel="1"/>
    <col min="8" max="8" width="9.5703125" style="3" customWidth="1" outlineLevel="1"/>
    <col min="9" max="9" width="12.85546875" style="2" bestFit="1" customWidth="1"/>
    <col min="10" max="10" width="17.85546875" style="1" customWidth="1"/>
    <col min="11" max="11" width="31.5703125" style="1" bestFit="1" customWidth="1"/>
    <col min="12" max="12" width="14.85546875" style="1" customWidth="1"/>
    <col min="13" max="13" width="5" style="1" customWidth="1" outlineLevel="1"/>
    <col min="14" max="14" width="18" style="1" customWidth="1"/>
    <col min="15" max="15" width="14.85546875" style="1" bestFit="1" customWidth="1"/>
    <col min="16" max="16" width="9.7109375" style="1" bestFit="1" customWidth="1"/>
    <col min="17" max="17" width="20.28515625" style="1" customWidth="1"/>
    <col min="18" max="19" width="5" style="1" customWidth="1"/>
    <col min="20" max="131" width="13.7109375" style="1" bestFit="1" customWidth="1"/>
    <col min="132" max="132" width="9.7109375" style="1" customWidth="1"/>
    <col min="133" max="133" width="15" style="1" bestFit="1" customWidth="1"/>
    <col min="134" max="16384" width="11.5703125" style="1"/>
  </cols>
  <sheetData>
    <row r="1" spans="1:133" s="36" customFormat="1" ht="63.75" x14ac:dyDescent="0.25">
      <c r="A1" s="47"/>
      <c r="B1" s="47"/>
      <c r="C1" s="46" t="str">
        <f>"intitulé 1
("&amp;SUBTOTAL(3,C2:C124)&amp;")"</f>
        <v>intitulé 1
(122)</v>
      </c>
      <c r="D1" s="45" t="s">
        <v>207</v>
      </c>
      <c r="E1" s="44" t="s">
        <v>206</v>
      </c>
      <c r="F1" s="43" t="s">
        <v>205</v>
      </c>
      <c r="G1" s="42" t="s">
        <v>204</v>
      </c>
      <c r="H1" s="40" t="s">
        <v>203</v>
      </c>
      <c r="I1" s="40" t="s">
        <v>202</v>
      </c>
      <c r="J1" s="40" t="s">
        <v>201</v>
      </c>
      <c r="K1" s="41" t="s">
        <v>200</v>
      </c>
      <c r="L1" s="40" t="s">
        <v>199</v>
      </c>
      <c r="M1" s="39" t="s">
        <v>198</v>
      </c>
      <c r="N1" s="38"/>
      <c r="O1" s="37"/>
    </row>
    <row r="2" spans="1:133" collapsed="1" x14ac:dyDescent="0.25">
      <c r="A2" s="18" t="str">
        <f>C2&amp;D2&amp;E2&amp;F2&amp;G2&amp;I2&amp;J2&amp;K2&amp;L2</f>
        <v>moulinBR20 Cuzals1DRAPPESChristianbrassageSylvie</v>
      </c>
      <c r="B2" s="17" t="str">
        <f>C2&amp;D2&amp;G2</f>
        <v>moulin</v>
      </c>
      <c r="C2" s="16" t="s">
        <v>197</v>
      </c>
      <c r="D2" s="15"/>
      <c r="E2" s="19" t="s">
        <v>94</v>
      </c>
      <c r="F2" s="13">
        <v>1</v>
      </c>
      <c r="G2" s="12"/>
      <c r="H2" s="12"/>
      <c r="I2" s="10" t="s">
        <v>2</v>
      </c>
      <c r="J2" s="10" t="s">
        <v>193</v>
      </c>
      <c r="K2" s="10" t="s">
        <v>187</v>
      </c>
      <c r="L2" s="10" t="s">
        <v>5</v>
      </c>
      <c r="M2" s="9"/>
    </row>
    <row r="3" spans="1:133" x14ac:dyDescent="0.25">
      <c r="A3" s="18" t="str">
        <f>C3&amp;D3&amp;E3&amp;F3&amp;G3&amp;I3&amp;J3&amp;K3&amp;L3</f>
        <v>ingrédientsbrassageBR20 CuzalsDRAPPESSylviebrassageDavid</v>
      </c>
      <c r="B3" s="17" t="str">
        <f>C3&amp;D3&amp;G3</f>
        <v>ingrédientsbrassage</v>
      </c>
      <c r="C3" s="20" t="s">
        <v>196</v>
      </c>
      <c r="D3" s="22" t="s">
        <v>187</v>
      </c>
      <c r="E3" s="19" t="s">
        <v>94</v>
      </c>
      <c r="F3" s="13"/>
      <c r="G3" s="12"/>
      <c r="H3" s="11"/>
      <c r="I3" s="23" t="s">
        <v>2</v>
      </c>
      <c r="J3" s="23" t="s">
        <v>5</v>
      </c>
      <c r="K3" s="23" t="s">
        <v>187</v>
      </c>
      <c r="L3" s="23" t="s">
        <v>0</v>
      </c>
      <c r="M3" s="9"/>
    </row>
    <row r="4" spans="1:133" x14ac:dyDescent="0.25">
      <c r="A4" s="18" t="str">
        <f>C4&amp;D4&amp;E4&amp;F4&amp;G4&amp;I4&amp;J4&amp;K4&amp;L4</f>
        <v>perceusepour moulin à maltBR20 Cuzals1DRAPPESChristianbrassageDavid</v>
      </c>
      <c r="B4" s="17" t="str">
        <f>C4&amp;D4&amp;G4</f>
        <v>perceusepour moulin à malt</v>
      </c>
      <c r="C4" s="20" t="s">
        <v>195</v>
      </c>
      <c r="D4" s="22" t="s">
        <v>194</v>
      </c>
      <c r="E4" s="19" t="s">
        <v>94</v>
      </c>
      <c r="F4" s="13">
        <v>1</v>
      </c>
      <c r="G4" s="12"/>
      <c r="H4" s="11"/>
      <c r="I4" s="10" t="s">
        <v>2</v>
      </c>
      <c r="J4" s="23" t="s">
        <v>193</v>
      </c>
      <c r="K4" s="23" t="s">
        <v>187</v>
      </c>
      <c r="L4" s="10" t="s">
        <v>0</v>
      </c>
      <c r="M4" s="9"/>
    </row>
    <row r="5" spans="1:133" x14ac:dyDescent="0.25">
      <c r="A5" s="18" t="str">
        <f>C5&amp;D5&amp;E5&amp;F5&amp;G5&amp;I5&amp;J5&amp;K5&amp;L5</f>
        <v>tuyauxtransfert bièreBR20 Cuzals3 m + 5 mDRAPPESSylviebrassageYvon</v>
      </c>
      <c r="B5" s="17" t="str">
        <f>C5&amp;D5&amp;G5</f>
        <v>tuyauxtransfert bière</v>
      </c>
      <c r="C5" s="20" t="s">
        <v>192</v>
      </c>
      <c r="D5" s="15" t="s">
        <v>191</v>
      </c>
      <c r="E5" s="19" t="s">
        <v>94</v>
      </c>
      <c r="F5" s="24" t="s">
        <v>190</v>
      </c>
      <c r="G5" s="12"/>
      <c r="H5" s="11"/>
      <c r="I5" s="10" t="s">
        <v>2</v>
      </c>
      <c r="J5" s="23" t="s">
        <v>5</v>
      </c>
      <c r="K5" s="10" t="s">
        <v>187</v>
      </c>
      <c r="L5" s="23" t="s">
        <v>186</v>
      </c>
      <c r="M5" s="9"/>
    </row>
    <row r="6" spans="1:133" x14ac:dyDescent="0.25">
      <c r="A6" s="18" t="str">
        <f>C6&amp;D6&amp;E6&amp;F6&amp;G6&amp;I6&amp;J6&amp;K6&amp;L6</f>
        <v>pompetransfert bière 30BR20 Cuzals1DRAPPESSylviebrassageYvon</v>
      </c>
      <c r="B6" s="17" t="str">
        <f>C6&amp;D6&amp;G6</f>
        <v>pompetransfert bière 30</v>
      </c>
      <c r="C6" s="16" t="s">
        <v>189</v>
      </c>
      <c r="D6" s="15" t="s">
        <v>188</v>
      </c>
      <c r="E6" s="19" t="s">
        <v>94</v>
      </c>
      <c r="F6" s="13">
        <v>1</v>
      </c>
      <c r="G6" s="12"/>
      <c r="H6" s="11"/>
      <c r="I6" s="10" t="s">
        <v>2</v>
      </c>
      <c r="J6" s="23" t="s">
        <v>5</v>
      </c>
      <c r="K6" s="10" t="s">
        <v>187</v>
      </c>
      <c r="L6" s="23" t="s">
        <v>186</v>
      </c>
      <c r="M6" s="9"/>
    </row>
    <row r="7" spans="1:133" s="8" customFormat="1" ht="15" x14ac:dyDescent="0.25">
      <c r="A7" s="18" t="str">
        <f>C7&amp;D7&amp;E7&amp;F7&amp;G7&amp;I7&amp;J7&amp;K7&amp;L7</f>
        <v>diable"bleu"BR20 Cuzals1DRAPPESDaviddiversMJN</v>
      </c>
      <c r="B7" s="17" t="str">
        <f>C7&amp;D7&amp;G7</f>
        <v>diable"bleu"</v>
      </c>
      <c r="C7" s="16" t="s">
        <v>184</v>
      </c>
      <c r="D7" s="15" t="s">
        <v>185</v>
      </c>
      <c r="E7" s="19" t="s">
        <v>94</v>
      </c>
      <c r="F7" s="13">
        <v>1</v>
      </c>
      <c r="G7" s="12"/>
      <c r="H7" s="11"/>
      <c r="I7" s="10" t="s">
        <v>2</v>
      </c>
      <c r="J7" s="10" t="s">
        <v>0</v>
      </c>
      <c r="K7" s="10" t="s">
        <v>72</v>
      </c>
      <c r="L7" s="10" t="s">
        <v>89</v>
      </c>
      <c r="M7" s="9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</row>
    <row r="8" spans="1:133" x14ac:dyDescent="0.25">
      <c r="A8" s="18" t="str">
        <f>C8&amp;D8&amp;E8&amp;F8&amp;G8&amp;I8&amp;J8&amp;K8&amp;L8</f>
        <v>diable"jaune"BR20 Cuzals1DavidDaviddivers</v>
      </c>
      <c r="B8" s="17" t="str">
        <f>C8&amp;D8&amp;G8</f>
        <v>diable"jaune"</v>
      </c>
      <c r="C8" s="16" t="s">
        <v>184</v>
      </c>
      <c r="D8" s="15" t="s">
        <v>183</v>
      </c>
      <c r="E8" s="19" t="s">
        <v>94</v>
      </c>
      <c r="F8" s="13">
        <v>1</v>
      </c>
      <c r="G8" s="12"/>
      <c r="H8" s="11"/>
      <c r="I8" s="10" t="s">
        <v>0</v>
      </c>
      <c r="J8" s="10" t="s">
        <v>0</v>
      </c>
      <c r="K8" s="10" t="s">
        <v>72</v>
      </c>
      <c r="L8" s="10"/>
      <c r="M8" s="9"/>
    </row>
    <row r="9" spans="1:133" collapsed="1" x14ac:dyDescent="0.25">
      <c r="A9" s="18" t="str">
        <f>C9&amp;D9&amp;E9&amp;F9&amp;G9&amp;I9&amp;J9&amp;K9&amp;L9</f>
        <v>tablepliante plastiqueBR20 Cuzals1DRAPPESdiversDavid</v>
      </c>
      <c r="B9" s="17" t="str">
        <f>C9&amp;D9&amp;G9</f>
        <v>tablepliante plastique</v>
      </c>
      <c r="C9" s="20" t="s">
        <v>77</v>
      </c>
      <c r="D9" s="22" t="s">
        <v>80</v>
      </c>
      <c r="E9" s="19" t="s">
        <v>94</v>
      </c>
      <c r="F9" s="13">
        <v>1</v>
      </c>
      <c r="G9" s="12"/>
      <c r="H9" s="11"/>
      <c r="I9" s="10" t="s">
        <v>2</v>
      </c>
      <c r="J9" s="10"/>
      <c r="K9" s="10" t="s">
        <v>72</v>
      </c>
      <c r="L9" s="10" t="s">
        <v>0</v>
      </c>
      <c r="M9" s="9"/>
    </row>
    <row r="10" spans="1:133" ht="15" x14ac:dyDescent="0.25">
      <c r="A10" s="18" t="str">
        <f>C10&amp;D10&amp;E10&amp;F10&amp;G10&amp;I10&amp;J10&amp;K10&amp;L10</f>
        <v>settournevis et emboutsBR20 Cuzals1DRAPPESdiversDavid</v>
      </c>
      <c r="B10" s="17" t="str">
        <f>C10&amp;D10&amp;G10</f>
        <v>settournevis et embouts</v>
      </c>
      <c r="C10" s="20" t="s">
        <v>182</v>
      </c>
      <c r="D10" s="22" t="s">
        <v>181</v>
      </c>
      <c r="E10" s="19" t="s">
        <v>94</v>
      </c>
      <c r="F10" s="13">
        <v>1</v>
      </c>
      <c r="G10" s="12"/>
      <c r="H10" s="11"/>
      <c r="I10" s="10" t="s">
        <v>2</v>
      </c>
      <c r="J10" s="10"/>
      <c r="K10" s="10" t="s">
        <v>72</v>
      </c>
      <c r="L10" s="10" t="s">
        <v>0</v>
      </c>
      <c r="M10" s="9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</row>
    <row r="11" spans="1:133" ht="15" x14ac:dyDescent="0.25">
      <c r="A11" s="18" t="str">
        <f>C11&amp;D11&amp;E11&amp;F11&amp;G11&amp;I11&amp;J11&amp;K11&amp;L11</f>
        <v>hérisson (if ou égouttoir à bouteilles) plast.BR20 Cuzals1DRAPPESDavidnettoyage bouteilles</v>
      </c>
      <c r="B11" s="17" t="str">
        <f>C11&amp;D11&amp;G11</f>
        <v>hérisson (if ou égouttoir à bouteilles) plast.</v>
      </c>
      <c r="C11" s="16" t="s">
        <v>26</v>
      </c>
      <c r="D11" s="15" t="s">
        <v>180</v>
      </c>
      <c r="E11" s="19" t="s">
        <v>94</v>
      </c>
      <c r="F11" s="13">
        <v>1</v>
      </c>
      <c r="G11" s="12"/>
      <c r="H11" s="11"/>
      <c r="I11" s="10" t="s">
        <v>2</v>
      </c>
      <c r="J11" s="10" t="s">
        <v>0</v>
      </c>
      <c r="K11" s="10" t="s">
        <v>15</v>
      </c>
      <c r="L11" s="10"/>
      <c r="M11" s="9"/>
      <c r="N11" s="8">
        <f>O50</f>
        <v>0</v>
      </c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</row>
    <row r="12" spans="1:133" ht="15" x14ac:dyDescent="0.25">
      <c r="A12" s="18"/>
      <c r="B12" s="17"/>
      <c r="C12" s="20" t="s">
        <v>156</v>
      </c>
      <c r="D12" s="22" t="s">
        <v>179</v>
      </c>
      <c r="E12" s="19" t="s">
        <v>94</v>
      </c>
      <c r="F12" s="24">
        <v>5</v>
      </c>
      <c r="G12" s="12"/>
      <c r="H12" s="11"/>
      <c r="I12" s="10" t="s">
        <v>2</v>
      </c>
      <c r="J12" s="10" t="s">
        <v>8</v>
      </c>
      <c r="K12" s="23" t="s">
        <v>166</v>
      </c>
      <c r="L12" s="10"/>
      <c r="M12" s="9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</row>
    <row r="13" spans="1:133" ht="15" x14ac:dyDescent="0.25">
      <c r="A13" s="18"/>
      <c r="B13" s="17"/>
      <c r="C13" s="20" t="s">
        <v>126</v>
      </c>
      <c r="D13" s="22" t="s">
        <v>178</v>
      </c>
      <c r="E13" s="19" t="s">
        <v>94</v>
      </c>
      <c r="F13" s="13">
        <v>22</v>
      </c>
      <c r="G13" s="12"/>
      <c r="H13" s="11"/>
      <c r="I13" s="10" t="s">
        <v>2</v>
      </c>
      <c r="J13" s="10" t="s">
        <v>8</v>
      </c>
      <c r="K13" s="23" t="s">
        <v>166</v>
      </c>
      <c r="L13" s="10"/>
      <c r="M13" s="21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</row>
    <row r="14" spans="1:133" x14ac:dyDescent="0.25">
      <c r="A14" s="18"/>
      <c r="B14" s="17"/>
      <c r="C14" s="20" t="s">
        <v>177</v>
      </c>
      <c r="D14" s="22" t="s">
        <v>155</v>
      </c>
      <c r="E14" s="19" t="s">
        <v>94</v>
      </c>
      <c r="F14" s="13">
        <v>3</v>
      </c>
      <c r="G14" s="12"/>
      <c r="H14" s="11"/>
      <c r="I14" s="10" t="s">
        <v>2</v>
      </c>
      <c r="J14" s="10" t="s">
        <v>8</v>
      </c>
      <c r="K14" s="23" t="s">
        <v>166</v>
      </c>
      <c r="L14" s="10"/>
      <c r="M14" s="21" t="s">
        <v>109</v>
      </c>
    </row>
    <row r="15" spans="1:133" x14ac:dyDescent="0.25">
      <c r="A15" s="18"/>
      <c r="B15" s="17"/>
      <c r="C15" s="20" t="s">
        <v>126</v>
      </c>
      <c r="D15" s="22" t="s">
        <v>176</v>
      </c>
      <c r="E15" s="19" t="s">
        <v>94</v>
      </c>
      <c r="F15" s="13">
        <v>47</v>
      </c>
      <c r="G15" s="12"/>
      <c r="H15" s="11"/>
      <c r="I15" s="10" t="s">
        <v>2</v>
      </c>
      <c r="J15" s="10" t="s">
        <v>8</v>
      </c>
      <c r="K15" s="23" t="s">
        <v>166</v>
      </c>
      <c r="L15" s="10"/>
      <c r="M15" s="9"/>
    </row>
    <row r="16" spans="1:133" ht="15" x14ac:dyDescent="0.25">
      <c r="A16" s="18"/>
      <c r="B16" s="17"/>
      <c r="C16" s="20" t="s">
        <v>156</v>
      </c>
      <c r="D16" s="22" t="s">
        <v>125</v>
      </c>
      <c r="E16" s="19" t="s">
        <v>94</v>
      </c>
      <c r="F16" s="13">
        <v>70</v>
      </c>
      <c r="G16" s="12"/>
      <c r="H16" s="11"/>
      <c r="I16" s="10" t="s">
        <v>2</v>
      </c>
      <c r="J16" s="10" t="s">
        <v>8</v>
      </c>
      <c r="K16" s="23" t="s">
        <v>166</v>
      </c>
      <c r="L16" s="10"/>
      <c r="M16" s="9"/>
      <c r="N16" s="8"/>
    </row>
    <row r="17" spans="1:14" x14ac:dyDescent="0.25">
      <c r="A17" s="18"/>
      <c r="B17" s="17"/>
      <c r="C17" s="20" t="s">
        <v>126</v>
      </c>
      <c r="D17" s="22" t="s">
        <v>125</v>
      </c>
      <c r="E17" s="19" t="s">
        <v>94</v>
      </c>
      <c r="F17" s="13">
        <v>100</v>
      </c>
      <c r="G17" s="12"/>
      <c r="H17" s="11"/>
      <c r="I17" s="10" t="s">
        <v>2</v>
      </c>
      <c r="J17" s="10" t="s">
        <v>8</v>
      </c>
      <c r="K17" s="23" t="s">
        <v>166</v>
      </c>
      <c r="L17" s="10"/>
      <c r="M17" s="9"/>
    </row>
    <row r="18" spans="1:14" x14ac:dyDescent="0.25">
      <c r="A18" s="18"/>
      <c r="B18" s="17"/>
      <c r="C18" s="20" t="s">
        <v>153</v>
      </c>
      <c r="D18" s="22" t="s">
        <v>152</v>
      </c>
      <c r="E18" s="19" t="s">
        <v>94</v>
      </c>
      <c r="F18" s="13">
        <v>1</v>
      </c>
      <c r="G18" s="12"/>
      <c r="H18" s="11"/>
      <c r="I18" s="10" t="s">
        <v>2</v>
      </c>
      <c r="J18" s="10" t="s">
        <v>8</v>
      </c>
      <c r="K18" s="23" t="s">
        <v>166</v>
      </c>
      <c r="L18" s="10"/>
      <c r="M18" s="21"/>
    </row>
    <row r="19" spans="1:14" x14ac:dyDescent="0.25">
      <c r="A19" s="18"/>
      <c r="B19" s="17"/>
      <c r="C19" s="20" t="s">
        <v>175</v>
      </c>
      <c r="D19" s="22" t="s">
        <v>174</v>
      </c>
      <c r="E19" s="19" t="s">
        <v>94</v>
      </c>
      <c r="F19" s="13">
        <v>1</v>
      </c>
      <c r="G19" s="12"/>
      <c r="H19" s="11"/>
      <c r="I19" s="10" t="s">
        <v>2</v>
      </c>
      <c r="J19" s="10" t="s">
        <v>8</v>
      </c>
      <c r="K19" s="23" t="s">
        <v>166</v>
      </c>
      <c r="L19" s="10"/>
      <c r="M19" s="9"/>
    </row>
    <row r="20" spans="1:14" x14ac:dyDescent="0.25">
      <c r="A20" s="18"/>
      <c r="B20" s="17"/>
      <c r="C20" s="20" t="s">
        <v>173</v>
      </c>
      <c r="D20" s="22"/>
      <c r="E20" s="19" t="s">
        <v>94</v>
      </c>
      <c r="F20" s="13">
        <v>0</v>
      </c>
      <c r="G20" s="12"/>
      <c r="H20" s="11"/>
      <c r="I20" s="10" t="s">
        <v>2</v>
      </c>
      <c r="J20" s="10" t="s">
        <v>8</v>
      </c>
      <c r="K20" s="23" t="s">
        <v>166</v>
      </c>
      <c r="L20" s="10"/>
      <c r="M20" s="21"/>
    </row>
    <row r="21" spans="1:14" x14ac:dyDescent="0.25">
      <c r="A21" s="18"/>
      <c r="B21" s="17"/>
      <c r="C21" s="20" t="s">
        <v>149</v>
      </c>
      <c r="D21" s="22"/>
      <c r="E21" s="19" t="s">
        <v>94</v>
      </c>
      <c r="F21" s="13">
        <v>2</v>
      </c>
      <c r="G21" s="12"/>
      <c r="H21" s="11"/>
      <c r="I21" s="10" t="s">
        <v>2</v>
      </c>
      <c r="J21" s="10" t="s">
        <v>8</v>
      </c>
      <c r="K21" s="23" t="s">
        <v>166</v>
      </c>
      <c r="L21" s="10"/>
      <c r="M21" s="9"/>
    </row>
    <row r="22" spans="1:14" x14ac:dyDescent="0.25">
      <c r="A22" s="18"/>
      <c r="B22" s="17"/>
      <c r="C22" s="20" t="s">
        <v>145</v>
      </c>
      <c r="D22" s="22"/>
      <c r="E22" s="19" t="s">
        <v>94</v>
      </c>
      <c r="F22" s="13">
        <v>1</v>
      </c>
      <c r="G22" s="12"/>
      <c r="H22" s="11"/>
      <c r="I22" s="10" t="s">
        <v>2</v>
      </c>
      <c r="J22" s="10" t="s">
        <v>8</v>
      </c>
      <c r="K22" s="23" t="s">
        <v>166</v>
      </c>
      <c r="L22" s="10"/>
      <c r="M22" s="9"/>
    </row>
    <row r="23" spans="1:14" x14ac:dyDescent="0.25">
      <c r="A23" s="18"/>
      <c r="B23" s="17"/>
      <c r="C23" s="20" t="s">
        <v>172</v>
      </c>
      <c r="D23" s="22"/>
      <c r="E23" s="19" t="s">
        <v>94</v>
      </c>
      <c r="F23" s="24" t="s">
        <v>171</v>
      </c>
      <c r="G23" s="12"/>
      <c r="H23" s="11"/>
      <c r="I23" s="10" t="s">
        <v>2</v>
      </c>
      <c r="J23" s="10" t="s">
        <v>8</v>
      </c>
      <c r="K23" s="23" t="s">
        <v>166</v>
      </c>
      <c r="L23" s="10"/>
      <c r="M23" s="9"/>
    </row>
    <row r="24" spans="1:14" x14ac:dyDescent="0.25">
      <c r="A24" s="18"/>
      <c r="B24" s="17"/>
      <c r="C24" s="20" t="s">
        <v>170</v>
      </c>
      <c r="D24" s="22"/>
      <c r="E24" s="19" t="s">
        <v>94</v>
      </c>
      <c r="F24" s="24" t="s">
        <v>169</v>
      </c>
      <c r="G24" s="12"/>
      <c r="H24" s="11"/>
      <c r="I24" s="10" t="s">
        <v>2</v>
      </c>
      <c r="J24" s="10" t="s">
        <v>8</v>
      </c>
      <c r="K24" s="23" t="s">
        <v>166</v>
      </c>
      <c r="L24" s="10"/>
      <c r="M24" s="9"/>
    </row>
    <row r="25" spans="1:14" x14ac:dyDescent="0.25">
      <c r="A25" s="18"/>
      <c r="B25" s="17"/>
      <c r="C25" s="20" t="s">
        <v>168</v>
      </c>
      <c r="D25" s="22"/>
      <c r="E25" s="19" t="s">
        <v>94</v>
      </c>
      <c r="F25" s="13">
        <v>1</v>
      </c>
      <c r="G25" s="12"/>
      <c r="H25" s="11"/>
      <c r="I25" s="10" t="s">
        <v>2</v>
      </c>
      <c r="J25" s="10" t="s">
        <v>8</v>
      </c>
      <c r="K25" s="23" t="s">
        <v>166</v>
      </c>
      <c r="L25" s="10"/>
      <c r="M25" s="9"/>
    </row>
    <row r="26" spans="1:14" x14ac:dyDescent="0.25">
      <c r="A26" s="18" t="str">
        <f>C26&amp;D26&amp;E26&amp;F26&amp;G26&amp;I26&amp;J26&amp;K26&amp;L26</f>
        <v>tire-bouchonBR20 Cuzals1DRAPPESSophierepas (bac noir + couv. 57 l. n°1)</v>
      </c>
      <c r="B26" s="17" t="str">
        <f>C26&amp;D26&amp;G26</f>
        <v>tire-bouchon</v>
      </c>
      <c r="C26" s="20" t="s">
        <v>167</v>
      </c>
      <c r="D26" s="15"/>
      <c r="E26" s="19" t="s">
        <v>94</v>
      </c>
      <c r="F26" s="13">
        <v>1</v>
      </c>
      <c r="G26" s="12"/>
      <c r="H26" s="11"/>
      <c r="I26" s="10" t="s">
        <v>2</v>
      </c>
      <c r="J26" s="10" t="s">
        <v>8</v>
      </c>
      <c r="K26" s="23" t="s">
        <v>166</v>
      </c>
      <c r="L26" s="10"/>
      <c r="M26" s="9"/>
    </row>
    <row r="27" spans="1:14" ht="15" x14ac:dyDescent="0.25">
      <c r="A27" s="18"/>
      <c r="B27" s="17"/>
      <c r="C27" s="20" t="s">
        <v>158</v>
      </c>
      <c r="D27" s="22" t="s">
        <v>165</v>
      </c>
      <c r="E27" s="19" t="s">
        <v>94</v>
      </c>
      <c r="F27" s="13">
        <v>2</v>
      </c>
      <c r="G27" s="12"/>
      <c r="H27" s="11"/>
      <c r="I27" s="10" t="s">
        <v>2</v>
      </c>
      <c r="J27" s="10" t="s">
        <v>8</v>
      </c>
      <c r="K27" s="23" t="s">
        <v>142</v>
      </c>
      <c r="L27" s="10"/>
      <c r="M27" s="9"/>
      <c r="N27" s="8"/>
    </row>
    <row r="28" spans="1:14" ht="15" x14ac:dyDescent="0.25">
      <c r="A28" s="18"/>
      <c r="B28" s="17"/>
      <c r="C28" s="20" t="s">
        <v>164</v>
      </c>
      <c r="D28" s="22" t="s">
        <v>163</v>
      </c>
      <c r="E28" s="19" t="s">
        <v>94</v>
      </c>
      <c r="F28" s="13">
        <v>1</v>
      </c>
      <c r="G28" s="12"/>
      <c r="H28" s="11"/>
      <c r="I28" s="10" t="s">
        <v>2</v>
      </c>
      <c r="J28" s="10" t="s">
        <v>8</v>
      </c>
      <c r="K28" s="23" t="s">
        <v>142</v>
      </c>
      <c r="L28" s="10"/>
      <c r="M28" s="9"/>
      <c r="N28" s="8"/>
    </row>
    <row r="29" spans="1:14" x14ac:dyDescent="0.25">
      <c r="A29" s="18"/>
      <c r="B29" s="17"/>
      <c r="C29" s="20" t="s">
        <v>162</v>
      </c>
      <c r="D29" s="22" t="s">
        <v>161</v>
      </c>
      <c r="E29" s="19" t="s">
        <v>94</v>
      </c>
      <c r="F29" s="13">
        <v>2</v>
      </c>
      <c r="G29" s="12"/>
      <c r="H29" s="11"/>
      <c r="I29" s="10" t="s">
        <v>2</v>
      </c>
      <c r="J29" s="10" t="s">
        <v>8</v>
      </c>
      <c r="K29" s="23" t="s">
        <v>142</v>
      </c>
      <c r="L29" s="10"/>
      <c r="M29" s="9"/>
    </row>
    <row r="30" spans="1:14" x14ac:dyDescent="0.25">
      <c r="A30" s="18"/>
      <c r="B30" s="17"/>
      <c r="C30" s="20" t="s">
        <v>160</v>
      </c>
      <c r="D30" s="22" t="s">
        <v>136</v>
      </c>
      <c r="E30" s="19" t="s">
        <v>94</v>
      </c>
      <c r="F30" s="13">
        <v>1</v>
      </c>
      <c r="G30" s="12"/>
      <c r="H30" s="11"/>
      <c r="I30" s="10" t="s">
        <v>2</v>
      </c>
      <c r="J30" s="10" t="s">
        <v>8</v>
      </c>
      <c r="K30" s="23" t="s">
        <v>142</v>
      </c>
      <c r="L30" s="10"/>
      <c r="M30" s="9"/>
    </row>
    <row r="31" spans="1:14" ht="15" x14ac:dyDescent="0.25">
      <c r="A31" s="18"/>
      <c r="B31" s="17"/>
      <c r="C31" s="20" t="s">
        <v>29</v>
      </c>
      <c r="D31" s="22" t="s">
        <v>159</v>
      </c>
      <c r="E31" s="19" t="s">
        <v>94</v>
      </c>
      <c r="F31" s="13">
        <v>1</v>
      </c>
      <c r="G31" s="12"/>
      <c r="H31" s="11"/>
      <c r="I31" s="10" t="s">
        <v>2</v>
      </c>
      <c r="J31" s="10" t="s">
        <v>8</v>
      </c>
      <c r="K31" s="23" t="s">
        <v>142</v>
      </c>
      <c r="L31" s="10"/>
      <c r="M31" s="9"/>
      <c r="N31" s="8"/>
    </row>
    <row r="32" spans="1:14" x14ac:dyDescent="0.25">
      <c r="A32" s="18"/>
      <c r="B32" s="17"/>
      <c r="C32" s="20" t="s">
        <v>158</v>
      </c>
      <c r="D32" s="22" t="s">
        <v>157</v>
      </c>
      <c r="E32" s="19" t="s">
        <v>94</v>
      </c>
      <c r="F32" s="13">
        <v>1</v>
      </c>
      <c r="G32" s="12"/>
      <c r="H32" s="11"/>
      <c r="I32" s="10" t="s">
        <v>2</v>
      </c>
      <c r="J32" s="10" t="s">
        <v>8</v>
      </c>
      <c r="K32" s="23" t="s">
        <v>142</v>
      </c>
      <c r="L32" s="10"/>
      <c r="M32" s="9"/>
    </row>
    <row r="33" spans="1:133" collapsed="1" x14ac:dyDescent="0.25">
      <c r="A33" s="18"/>
      <c r="B33" s="17"/>
      <c r="C33" s="20" t="s">
        <v>156</v>
      </c>
      <c r="D33" s="22" t="s">
        <v>155</v>
      </c>
      <c r="E33" s="19" t="s">
        <v>94</v>
      </c>
      <c r="F33" s="13">
        <v>12</v>
      </c>
      <c r="G33" s="12"/>
      <c r="H33" s="11"/>
      <c r="I33" s="10" t="s">
        <v>2</v>
      </c>
      <c r="J33" s="10" t="s">
        <v>8</v>
      </c>
      <c r="K33" s="23" t="s">
        <v>142</v>
      </c>
      <c r="L33" s="10"/>
      <c r="M33" s="9"/>
    </row>
    <row r="34" spans="1:133" s="8" customFormat="1" ht="15" x14ac:dyDescent="0.25">
      <c r="A34" s="18"/>
      <c r="B34" s="17"/>
      <c r="C34" s="20" t="s">
        <v>154</v>
      </c>
      <c r="D34" s="22" t="s">
        <v>152</v>
      </c>
      <c r="E34" s="19" t="s">
        <v>94</v>
      </c>
      <c r="F34" s="13">
        <v>1</v>
      </c>
      <c r="G34" s="12"/>
      <c r="H34" s="11"/>
      <c r="I34" s="10" t="s">
        <v>2</v>
      </c>
      <c r="J34" s="10" t="s">
        <v>8</v>
      </c>
      <c r="K34" s="23" t="s">
        <v>142</v>
      </c>
      <c r="L34" s="10"/>
      <c r="M34" s="9"/>
    </row>
    <row r="35" spans="1:133" s="8" customFormat="1" ht="15" collapsed="1" x14ac:dyDescent="0.25">
      <c r="A35" s="18"/>
      <c r="B35" s="17"/>
      <c r="C35" s="20" t="s">
        <v>153</v>
      </c>
      <c r="D35" s="22" t="s">
        <v>152</v>
      </c>
      <c r="E35" s="19" t="s">
        <v>94</v>
      </c>
      <c r="F35" s="13">
        <v>1</v>
      </c>
      <c r="G35" s="12"/>
      <c r="H35" s="11"/>
      <c r="I35" s="10" t="s">
        <v>2</v>
      </c>
      <c r="J35" s="10" t="s">
        <v>8</v>
      </c>
      <c r="K35" s="23" t="s">
        <v>142</v>
      </c>
      <c r="L35" s="10"/>
      <c r="M35" s="9"/>
      <c r="N35" s="1"/>
    </row>
    <row r="36" spans="1:133" s="8" customFormat="1" ht="15" x14ac:dyDescent="0.25">
      <c r="A36" s="18"/>
      <c r="B36" s="17"/>
      <c r="C36" s="20" t="s">
        <v>151</v>
      </c>
      <c r="D36" s="22"/>
      <c r="E36" s="19" t="s">
        <v>94</v>
      </c>
      <c r="F36" s="13">
        <v>0</v>
      </c>
      <c r="G36" s="12"/>
      <c r="H36" s="11"/>
      <c r="I36" s="10" t="s">
        <v>2</v>
      </c>
      <c r="J36" s="10" t="s">
        <v>8</v>
      </c>
      <c r="K36" s="23" t="s">
        <v>142</v>
      </c>
      <c r="L36" s="10"/>
      <c r="M36" s="21"/>
      <c r="N36" s="1"/>
    </row>
    <row r="37" spans="1:133" s="8" customFormat="1" ht="15" customHeight="1" x14ac:dyDescent="0.25">
      <c r="A37" s="18"/>
      <c r="B37" s="17"/>
      <c r="C37" s="20" t="s">
        <v>150</v>
      </c>
      <c r="D37" s="22"/>
      <c r="E37" s="19" t="s">
        <v>94</v>
      </c>
      <c r="F37" s="13">
        <v>50</v>
      </c>
      <c r="G37" s="12"/>
      <c r="H37" s="11"/>
      <c r="I37" s="10" t="s">
        <v>2</v>
      </c>
      <c r="J37" s="10" t="s">
        <v>8</v>
      </c>
      <c r="K37" s="23" t="s">
        <v>142</v>
      </c>
      <c r="L37" s="10"/>
      <c r="M37" s="9"/>
      <c r="N37" s="1"/>
    </row>
    <row r="38" spans="1:133" x14ac:dyDescent="0.25">
      <c r="A38" s="18"/>
      <c r="B38" s="17"/>
      <c r="C38" s="20" t="s">
        <v>149</v>
      </c>
      <c r="D38" s="22"/>
      <c r="E38" s="19" t="s">
        <v>94</v>
      </c>
      <c r="F38" s="13">
        <v>3</v>
      </c>
      <c r="G38" s="12"/>
      <c r="H38" s="11"/>
      <c r="I38" s="10" t="s">
        <v>2</v>
      </c>
      <c r="J38" s="10" t="s">
        <v>8</v>
      </c>
      <c r="K38" s="23" t="s">
        <v>142</v>
      </c>
      <c r="L38" s="10"/>
      <c r="M38" s="9"/>
    </row>
    <row r="39" spans="1:133" collapsed="1" x14ac:dyDescent="0.25">
      <c r="A39" s="18"/>
      <c r="B39" s="17"/>
      <c r="C39" s="20" t="s">
        <v>148</v>
      </c>
      <c r="D39" s="22"/>
      <c r="E39" s="19" t="s">
        <v>94</v>
      </c>
      <c r="F39" s="13">
        <v>38</v>
      </c>
      <c r="G39" s="12"/>
      <c r="H39" s="11"/>
      <c r="I39" s="10" t="s">
        <v>2</v>
      </c>
      <c r="J39" s="10" t="s">
        <v>8</v>
      </c>
      <c r="K39" s="23" t="s">
        <v>142</v>
      </c>
      <c r="L39" s="10"/>
      <c r="M39" s="9"/>
    </row>
    <row r="40" spans="1:133" s="8" customFormat="1" ht="15" collapsed="1" x14ac:dyDescent="0.25">
      <c r="A40" s="18"/>
      <c r="B40" s="17"/>
      <c r="C40" s="20" t="s">
        <v>147</v>
      </c>
      <c r="D40" s="22"/>
      <c r="E40" s="19" t="s">
        <v>94</v>
      </c>
      <c r="F40" s="13">
        <v>45</v>
      </c>
      <c r="G40" s="12"/>
      <c r="H40" s="11"/>
      <c r="I40" s="10" t="s">
        <v>2</v>
      </c>
      <c r="J40" s="10" t="s">
        <v>8</v>
      </c>
      <c r="K40" s="23" t="s">
        <v>142</v>
      </c>
      <c r="L40" s="10"/>
      <c r="M40" s="9"/>
      <c r="N40" s="1"/>
    </row>
    <row r="41" spans="1:133" ht="15" x14ac:dyDescent="0.25">
      <c r="A41" s="18"/>
      <c r="B41" s="17"/>
      <c r="C41" s="20" t="s">
        <v>146</v>
      </c>
      <c r="D41" s="22"/>
      <c r="E41" s="19" t="s">
        <v>94</v>
      </c>
      <c r="F41" s="13">
        <v>1</v>
      </c>
      <c r="G41" s="12"/>
      <c r="H41" s="11"/>
      <c r="I41" s="10" t="s">
        <v>2</v>
      </c>
      <c r="J41" s="10" t="s">
        <v>8</v>
      </c>
      <c r="K41" s="23" t="s">
        <v>142</v>
      </c>
      <c r="L41" s="10"/>
      <c r="M41" s="9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</row>
    <row r="42" spans="1:133" ht="15" collapsed="1" x14ac:dyDescent="0.25">
      <c r="A42" s="18"/>
      <c r="B42" s="17"/>
      <c r="C42" s="20" t="s">
        <v>145</v>
      </c>
      <c r="D42" s="22"/>
      <c r="E42" s="19" t="s">
        <v>94</v>
      </c>
      <c r="F42" s="13">
        <v>1</v>
      </c>
      <c r="G42" s="12"/>
      <c r="H42" s="11"/>
      <c r="I42" s="10" t="s">
        <v>2</v>
      </c>
      <c r="J42" s="10" t="s">
        <v>8</v>
      </c>
      <c r="K42" s="23" t="s">
        <v>142</v>
      </c>
      <c r="L42" s="10"/>
      <c r="M42" s="9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</row>
    <row r="43" spans="1:133" s="8" customFormat="1" ht="15" customHeight="1" x14ac:dyDescent="0.25">
      <c r="A43" s="18"/>
      <c r="B43" s="17"/>
      <c r="C43" s="20" t="s">
        <v>144</v>
      </c>
      <c r="D43" s="22"/>
      <c r="E43" s="19" t="s">
        <v>94</v>
      </c>
      <c r="F43" s="13">
        <v>1</v>
      </c>
      <c r="G43" s="12"/>
      <c r="H43" s="11"/>
      <c r="I43" s="10" t="s">
        <v>2</v>
      </c>
      <c r="J43" s="10" t="s">
        <v>8</v>
      </c>
      <c r="K43" s="23" t="s">
        <v>142</v>
      </c>
      <c r="L43" s="10"/>
      <c r="M43" s="9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</row>
    <row r="44" spans="1:133" x14ac:dyDescent="0.25">
      <c r="A44" s="18"/>
      <c r="B44" s="17"/>
      <c r="C44" s="20" t="s">
        <v>143</v>
      </c>
      <c r="D44" s="22"/>
      <c r="E44" s="19" t="s">
        <v>94</v>
      </c>
      <c r="F44" s="13">
        <v>1</v>
      </c>
      <c r="G44" s="12"/>
      <c r="H44" s="11"/>
      <c r="I44" s="10" t="s">
        <v>2</v>
      </c>
      <c r="J44" s="10" t="s">
        <v>8</v>
      </c>
      <c r="K44" s="23" t="s">
        <v>142</v>
      </c>
      <c r="L44" s="10"/>
      <c r="M44" s="9"/>
    </row>
    <row r="45" spans="1:133" s="8" customFormat="1" ht="15" collapsed="1" x14ac:dyDescent="0.25">
      <c r="A45" s="18"/>
      <c r="B45" s="17"/>
      <c r="C45" s="20" t="s">
        <v>141</v>
      </c>
      <c r="D45" s="22" t="s">
        <v>140</v>
      </c>
      <c r="E45" s="19" t="s">
        <v>94</v>
      </c>
      <c r="F45" s="35">
        <v>3</v>
      </c>
      <c r="G45" s="12"/>
      <c r="H45" s="11"/>
      <c r="I45" s="10" t="s">
        <v>2</v>
      </c>
      <c r="J45" s="10" t="s">
        <v>8</v>
      </c>
      <c r="K45" s="23" t="s">
        <v>123</v>
      </c>
      <c r="L45" s="23" t="s">
        <v>0</v>
      </c>
      <c r="M45" s="9" t="s">
        <v>109</v>
      </c>
    </row>
    <row r="46" spans="1:133" s="8" customFormat="1" ht="15" collapsed="1" x14ac:dyDescent="0.25">
      <c r="A46" s="18"/>
      <c r="B46" s="17"/>
      <c r="C46" s="20" t="s">
        <v>139</v>
      </c>
      <c r="D46" s="22" t="s">
        <v>138</v>
      </c>
      <c r="E46" s="19" t="s">
        <v>94</v>
      </c>
      <c r="F46" s="13">
        <v>10</v>
      </c>
      <c r="G46" s="12"/>
      <c r="H46" s="11"/>
      <c r="I46" s="10" t="s">
        <v>2</v>
      </c>
      <c r="J46" s="10" t="s">
        <v>8</v>
      </c>
      <c r="K46" s="23" t="s">
        <v>123</v>
      </c>
      <c r="L46" s="23" t="s">
        <v>0</v>
      </c>
      <c r="M46" s="9"/>
    </row>
    <row r="47" spans="1:133" ht="15" x14ac:dyDescent="0.25">
      <c r="A47" s="18"/>
      <c r="B47" s="17"/>
      <c r="C47" s="20" t="s">
        <v>49</v>
      </c>
      <c r="D47" s="22" t="s">
        <v>137</v>
      </c>
      <c r="E47" s="19" t="s">
        <v>94</v>
      </c>
      <c r="F47" s="35" t="s">
        <v>136</v>
      </c>
      <c r="G47" s="12"/>
      <c r="H47" s="11"/>
      <c r="I47" s="10" t="s">
        <v>2</v>
      </c>
      <c r="J47" s="10" t="s">
        <v>8</v>
      </c>
      <c r="K47" s="23" t="s">
        <v>123</v>
      </c>
      <c r="L47" s="23" t="s">
        <v>0</v>
      </c>
      <c r="M47" s="9"/>
      <c r="N47" s="8"/>
    </row>
    <row r="48" spans="1:133" s="8" customFormat="1" ht="15" collapsed="1" x14ac:dyDescent="0.25">
      <c r="A48" s="18"/>
      <c r="B48" s="17"/>
      <c r="C48" s="20" t="s">
        <v>135</v>
      </c>
      <c r="D48" s="22" t="s">
        <v>134</v>
      </c>
      <c r="E48" s="19" t="s">
        <v>94</v>
      </c>
      <c r="F48" s="13">
        <v>20</v>
      </c>
      <c r="G48" s="12"/>
      <c r="H48" s="11"/>
      <c r="I48" s="10" t="s">
        <v>2</v>
      </c>
      <c r="J48" s="10" t="s">
        <v>8</v>
      </c>
      <c r="K48" s="23" t="s">
        <v>123</v>
      </c>
      <c r="L48" s="23" t="s">
        <v>0</v>
      </c>
      <c r="M48" s="9"/>
    </row>
    <row r="49" spans="1:18" s="8" customFormat="1" ht="15" collapsed="1" x14ac:dyDescent="0.25">
      <c r="A49" s="18"/>
      <c r="B49" s="17"/>
      <c r="C49" s="20" t="s">
        <v>133</v>
      </c>
      <c r="D49" s="22" t="s">
        <v>132</v>
      </c>
      <c r="E49" s="19" t="s">
        <v>94</v>
      </c>
      <c r="F49" s="13">
        <v>2</v>
      </c>
      <c r="G49" s="12"/>
      <c r="H49" s="11"/>
      <c r="I49" s="10" t="s">
        <v>2</v>
      </c>
      <c r="J49" s="10" t="s">
        <v>8</v>
      </c>
      <c r="K49" s="23" t="s">
        <v>123</v>
      </c>
      <c r="L49" s="23" t="s">
        <v>0</v>
      </c>
      <c r="M49" s="9"/>
      <c r="N49" s="1"/>
    </row>
    <row r="50" spans="1:18" s="8" customFormat="1" ht="15" collapsed="1" x14ac:dyDescent="0.25">
      <c r="A50" s="18"/>
      <c r="B50" s="17"/>
      <c r="C50" s="20" t="s">
        <v>131</v>
      </c>
      <c r="D50" s="22" t="s">
        <v>130</v>
      </c>
      <c r="E50" s="19" t="s">
        <v>94</v>
      </c>
      <c r="F50" s="13">
        <v>1</v>
      </c>
      <c r="G50" s="12"/>
      <c r="H50" s="11"/>
      <c r="I50" s="23" t="s">
        <v>8</v>
      </c>
      <c r="J50" s="10" t="s">
        <v>8</v>
      </c>
      <c r="K50" s="23" t="s">
        <v>123</v>
      </c>
      <c r="L50" s="23" t="s">
        <v>0</v>
      </c>
      <c r="M50" s="9"/>
    </row>
    <row r="51" spans="1:18" x14ac:dyDescent="0.25">
      <c r="A51" s="18"/>
      <c r="B51" s="17"/>
      <c r="C51" s="20" t="s">
        <v>129</v>
      </c>
      <c r="D51" s="22" t="s">
        <v>128</v>
      </c>
      <c r="E51" s="19" t="s">
        <v>94</v>
      </c>
      <c r="F51" s="24" t="s">
        <v>127</v>
      </c>
      <c r="G51" s="12"/>
      <c r="H51" s="11"/>
      <c r="I51" s="10" t="s">
        <v>2</v>
      </c>
      <c r="J51" s="10" t="s">
        <v>8</v>
      </c>
      <c r="K51" s="23" t="s">
        <v>123</v>
      </c>
      <c r="L51" s="23" t="s">
        <v>0</v>
      </c>
      <c r="M51" s="9" t="s">
        <v>109</v>
      </c>
    </row>
    <row r="52" spans="1:18" s="8" customFormat="1" ht="15" collapsed="1" x14ac:dyDescent="0.25">
      <c r="A52" s="18"/>
      <c r="B52" s="17"/>
      <c r="C52" s="20" t="s">
        <v>126</v>
      </c>
      <c r="D52" s="22" t="s">
        <v>125</v>
      </c>
      <c r="E52" s="19" t="s">
        <v>94</v>
      </c>
      <c r="F52" s="13">
        <v>100</v>
      </c>
      <c r="G52" s="12"/>
      <c r="H52" s="11"/>
      <c r="I52" s="10" t="s">
        <v>2</v>
      </c>
      <c r="J52" s="10" t="s">
        <v>8</v>
      </c>
      <c r="K52" s="23" t="s">
        <v>123</v>
      </c>
      <c r="L52" s="23" t="s">
        <v>0</v>
      </c>
      <c r="M52" s="9"/>
    </row>
    <row r="53" spans="1:18" s="8" customFormat="1" ht="15" x14ac:dyDescent="0.25">
      <c r="A53" s="18"/>
      <c r="B53" s="17"/>
      <c r="C53" s="20" t="s">
        <v>124</v>
      </c>
      <c r="D53" s="22"/>
      <c r="E53" s="19" t="s">
        <v>94</v>
      </c>
      <c r="F53" s="13">
        <v>1</v>
      </c>
      <c r="G53" s="12"/>
      <c r="H53" s="11"/>
      <c r="I53" s="10" t="s">
        <v>2</v>
      </c>
      <c r="J53" s="10" t="s">
        <v>8</v>
      </c>
      <c r="K53" s="23" t="s">
        <v>123</v>
      </c>
      <c r="L53" s="23" t="s">
        <v>0</v>
      </c>
      <c r="M53" s="9"/>
    </row>
    <row r="54" spans="1:18" s="8" customFormat="1" ht="15" x14ac:dyDescent="0.25">
      <c r="A54" s="18"/>
      <c r="B54" s="17"/>
      <c r="C54" s="20" t="s">
        <v>122</v>
      </c>
      <c r="D54" s="22" t="s">
        <v>104</v>
      </c>
      <c r="E54" s="19" t="s">
        <v>94</v>
      </c>
      <c r="F54" s="13">
        <v>0</v>
      </c>
      <c r="G54" s="12"/>
      <c r="H54" s="11"/>
      <c r="I54" s="10" t="s">
        <v>2</v>
      </c>
      <c r="J54" s="10" t="s">
        <v>8</v>
      </c>
      <c r="K54" s="23" t="s">
        <v>107</v>
      </c>
      <c r="L54" s="10"/>
      <c r="M54" s="9">
        <v>4</v>
      </c>
    </row>
    <row r="55" spans="1:18" s="8" customFormat="1" ht="15" collapsed="1" x14ac:dyDescent="0.25">
      <c r="A55" s="18"/>
      <c r="B55" s="17"/>
      <c r="C55" s="20" t="s">
        <v>118</v>
      </c>
      <c r="D55" s="22" t="s">
        <v>121</v>
      </c>
      <c r="E55" s="19" t="s">
        <v>94</v>
      </c>
      <c r="F55" s="13">
        <v>1</v>
      </c>
      <c r="G55" s="12"/>
      <c r="H55" s="11"/>
      <c r="I55" s="10" t="s">
        <v>2</v>
      </c>
      <c r="J55" s="10" t="s">
        <v>8</v>
      </c>
      <c r="K55" s="23" t="s">
        <v>107</v>
      </c>
      <c r="L55" s="10"/>
      <c r="M55" s="9"/>
    </row>
    <row r="56" spans="1:18" s="8" customFormat="1" ht="15" collapsed="1" x14ac:dyDescent="0.25">
      <c r="A56" s="18"/>
      <c r="B56" s="17"/>
      <c r="C56" s="20" t="s">
        <v>118</v>
      </c>
      <c r="D56" s="22" t="s">
        <v>120</v>
      </c>
      <c r="E56" s="19" t="s">
        <v>94</v>
      </c>
      <c r="F56" s="13">
        <v>1</v>
      </c>
      <c r="G56" s="12"/>
      <c r="H56" s="11"/>
      <c r="I56" s="10" t="s">
        <v>2</v>
      </c>
      <c r="J56" s="10" t="s">
        <v>8</v>
      </c>
      <c r="K56" s="23" t="s">
        <v>107</v>
      </c>
      <c r="L56" s="10"/>
      <c r="M56" s="9"/>
    </row>
    <row r="57" spans="1:18" s="8" customFormat="1" ht="15" collapsed="1" x14ac:dyDescent="0.25">
      <c r="A57" s="18"/>
      <c r="B57" s="17"/>
      <c r="C57" s="20" t="s">
        <v>118</v>
      </c>
      <c r="D57" s="22" t="s">
        <v>119</v>
      </c>
      <c r="E57" s="19" t="s">
        <v>94</v>
      </c>
      <c r="F57" s="13">
        <v>1</v>
      </c>
      <c r="G57" s="12"/>
      <c r="H57" s="11"/>
      <c r="I57" s="10" t="s">
        <v>2</v>
      </c>
      <c r="J57" s="10" t="s">
        <v>8</v>
      </c>
      <c r="K57" s="23" t="s">
        <v>107</v>
      </c>
      <c r="L57" s="10"/>
      <c r="M57" s="9"/>
    </row>
    <row r="58" spans="1:18" s="8" customFormat="1" ht="15" collapsed="1" x14ac:dyDescent="0.25">
      <c r="A58" s="18"/>
      <c r="B58" s="17"/>
      <c r="C58" s="20" t="s">
        <v>118</v>
      </c>
      <c r="D58" s="22" t="s">
        <v>117</v>
      </c>
      <c r="E58" s="19" t="s">
        <v>94</v>
      </c>
      <c r="F58" s="13">
        <v>1</v>
      </c>
      <c r="G58" s="12"/>
      <c r="H58" s="11"/>
      <c r="I58" s="10" t="s">
        <v>2</v>
      </c>
      <c r="J58" s="10" t="s">
        <v>8</v>
      </c>
      <c r="K58" s="23" t="s">
        <v>107</v>
      </c>
      <c r="L58" s="10"/>
      <c r="M58" s="9"/>
    </row>
    <row r="59" spans="1:18" ht="15" x14ac:dyDescent="0.25">
      <c r="A59" s="18"/>
      <c r="B59" s="17"/>
      <c r="C59" s="20" t="s">
        <v>116</v>
      </c>
      <c r="D59" s="22"/>
      <c r="E59" s="19" t="s">
        <v>94</v>
      </c>
      <c r="F59" s="13">
        <v>2</v>
      </c>
      <c r="G59" s="12"/>
      <c r="H59" s="11"/>
      <c r="I59" s="10" t="s">
        <v>2</v>
      </c>
      <c r="J59" s="10" t="s">
        <v>8</v>
      </c>
      <c r="K59" s="23" t="s">
        <v>107</v>
      </c>
      <c r="L59" s="10"/>
      <c r="M59" s="9"/>
      <c r="N59" s="8"/>
      <c r="O59" s="8"/>
      <c r="P59" s="8"/>
      <c r="Q59" s="8"/>
      <c r="R59" s="8"/>
    </row>
    <row r="60" spans="1:18" s="8" customFormat="1" ht="15" x14ac:dyDescent="0.25">
      <c r="A60" s="18"/>
      <c r="B60" s="17"/>
      <c r="C60" s="20" t="s">
        <v>115</v>
      </c>
      <c r="D60" s="22"/>
      <c r="E60" s="19" t="s">
        <v>94</v>
      </c>
      <c r="F60" s="24" t="s">
        <v>114</v>
      </c>
      <c r="G60" s="12"/>
      <c r="H60" s="11"/>
      <c r="I60" s="10" t="s">
        <v>2</v>
      </c>
      <c r="J60" s="10" t="s">
        <v>8</v>
      </c>
      <c r="K60" s="23" t="s">
        <v>107</v>
      </c>
      <c r="L60" s="10"/>
      <c r="M60" s="9"/>
    </row>
    <row r="61" spans="1:18" s="8" customFormat="1" ht="15" x14ac:dyDescent="0.25">
      <c r="A61" s="18"/>
      <c r="B61" s="17"/>
      <c r="C61" s="20" t="s">
        <v>113</v>
      </c>
      <c r="D61" s="22"/>
      <c r="E61" s="19" t="s">
        <v>94</v>
      </c>
      <c r="F61" s="24" t="s">
        <v>112</v>
      </c>
      <c r="G61" s="12"/>
      <c r="H61" s="11"/>
      <c r="I61" s="10" t="s">
        <v>2</v>
      </c>
      <c r="J61" s="10" t="s">
        <v>8</v>
      </c>
      <c r="K61" s="23" t="s">
        <v>107</v>
      </c>
      <c r="L61" s="10"/>
      <c r="M61" s="9"/>
    </row>
    <row r="62" spans="1:18" s="8" customFormat="1" ht="15" x14ac:dyDescent="0.25">
      <c r="A62" s="18"/>
      <c r="B62" s="17"/>
      <c r="C62" s="20" t="s">
        <v>111</v>
      </c>
      <c r="D62" s="22"/>
      <c r="E62" s="19" t="s">
        <v>94</v>
      </c>
      <c r="F62" s="13">
        <v>0</v>
      </c>
      <c r="G62" s="12"/>
      <c r="H62" s="11"/>
      <c r="I62" s="10" t="s">
        <v>2</v>
      </c>
      <c r="J62" s="10" t="s">
        <v>8</v>
      </c>
      <c r="K62" s="23" t="s">
        <v>107</v>
      </c>
      <c r="L62" s="10"/>
      <c r="M62" s="9"/>
    </row>
    <row r="63" spans="1:18" s="8" customFormat="1" ht="15" x14ac:dyDescent="0.25">
      <c r="A63" s="18"/>
      <c r="B63" s="17"/>
      <c r="C63" s="20" t="s">
        <v>110</v>
      </c>
      <c r="D63" s="22"/>
      <c r="E63" s="19" t="s">
        <v>94</v>
      </c>
      <c r="F63" s="13">
        <v>0</v>
      </c>
      <c r="G63" s="12"/>
      <c r="H63" s="11"/>
      <c r="I63" s="10" t="s">
        <v>2</v>
      </c>
      <c r="J63" s="10" t="s">
        <v>8</v>
      </c>
      <c r="K63" s="23" t="s">
        <v>107</v>
      </c>
      <c r="L63" s="10"/>
      <c r="M63" s="9" t="s">
        <v>109</v>
      </c>
    </row>
    <row r="64" spans="1:18" s="8" customFormat="1" ht="15" x14ac:dyDescent="0.25">
      <c r="A64" s="18"/>
      <c r="B64" s="17"/>
      <c r="C64" s="20" t="s">
        <v>108</v>
      </c>
      <c r="D64" s="22"/>
      <c r="E64" s="19" t="s">
        <v>94</v>
      </c>
      <c r="F64" s="13">
        <v>2</v>
      </c>
      <c r="G64" s="12"/>
      <c r="H64" s="11"/>
      <c r="I64" s="10" t="s">
        <v>2</v>
      </c>
      <c r="J64" s="10" t="s">
        <v>8</v>
      </c>
      <c r="K64" s="23" t="s">
        <v>107</v>
      </c>
      <c r="L64" s="23"/>
      <c r="M64" s="9"/>
    </row>
    <row r="65" spans="1:13" s="8" customFormat="1" ht="15" x14ac:dyDescent="0.25">
      <c r="A65" s="18"/>
      <c r="B65" s="17"/>
      <c r="C65" s="20"/>
      <c r="D65" s="22"/>
      <c r="E65" s="19" t="s">
        <v>94</v>
      </c>
      <c r="F65" s="13"/>
      <c r="G65" s="12"/>
      <c r="H65" s="11"/>
      <c r="I65" s="10" t="s">
        <v>2</v>
      </c>
      <c r="J65" s="10" t="s">
        <v>8</v>
      </c>
      <c r="K65" s="23" t="s">
        <v>107</v>
      </c>
      <c r="L65" s="10"/>
      <c r="M65" s="9"/>
    </row>
    <row r="66" spans="1:13" s="8" customFormat="1" ht="15" x14ac:dyDescent="0.25">
      <c r="A66" s="18"/>
      <c r="B66" s="17"/>
      <c r="C66" s="20" t="s">
        <v>106</v>
      </c>
      <c r="D66" s="22" t="s">
        <v>104</v>
      </c>
      <c r="E66" s="19" t="s">
        <v>94</v>
      </c>
      <c r="F66" s="13">
        <v>1</v>
      </c>
      <c r="G66" s="12"/>
      <c r="H66" s="11"/>
      <c r="I66" s="10" t="s">
        <v>2</v>
      </c>
      <c r="J66" s="10" t="s">
        <v>8</v>
      </c>
      <c r="K66" s="23" t="s">
        <v>93</v>
      </c>
      <c r="L66" s="10"/>
      <c r="M66" s="9"/>
    </row>
    <row r="67" spans="1:13" s="8" customFormat="1" ht="15" x14ac:dyDescent="0.25">
      <c r="A67" s="18"/>
      <c r="B67" s="17"/>
      <c r="C67" s="20" t="s">
        <v>105</v>
      </c>
      <c r="D67" s="22" t="s">
        <v>104</v>
      </c>
      <c r="E67" s="19" t="s">
        <v>94</v>
      </c>
      <c r="F67" s="13">
        <v>1</v>
      </c>
      <c r="G67" s="12"/>
      <c r="H67" s="11"/>
      <c r="I67" s="10" t="s">
        <v>2</v>
      </c>
      <c r="J67" s="10" t="s">
        <v>8</v>
      </c>
      <c r="K67" s="23" t="s">
        <v>93</v>
      </c>
      <c r="L67" s="10"/>
      <c r="M67" s="9"/>
    </row>
    <row r="68" spans="1:13" s="8" customFormat="1" ht="15" x14ac:dyDescent="0.25">
      <c r="A68" s="18"/>
      <c r="B68" s="17"/>
      <c r="C68" s="20" t="s">
        <v>102</v>
      </c>
      <c r="D68" s="22" t="s">
        <v>103</v>
      </c>
      <c r="E68" s="19" t="s">
        <v>94</v>
      </c>
      <c r="F68" s="13">
        <v>1</v>
      </c>
      <c r="G68" s="12"/>
      <c r="H68" s="11"/>
      <c r="I68" s="10" t="s">
        <v>2</v>
      </c>
      <c r="J68" s="10" t="s">
        <v>8</v>
      </c>
      <c r="K68" s="23" t="s">
        <v>93</v>
      </c>
      <c r="L68" s="10"/>
      <c r="M68" s="9"/>
    </row>
    <row r="69" spans="1:13" s="8" customFormat="1" ht="15" x14ac:dyDescent="0.25">
      <c r="A69" s="18"/>
      <c r="B69" s="17"/>
      <c r="C69" s="20" t="s">
        <v>102</v>
      </c>
      <c r="D69" s="22" t="s">
        <v>101</v>
      </c>
      <c r="E69" s="19" t="s">
        <v>94</v>
      </c>
      <c r="F69" s="13">
        <v>1</v>
      </c>
      <c r="G69" s="12"/>
      <c r="H69" s="11"/>
      <c r="I69" s="10" t="s">
        <v>2</v>
      </c>
      <c r="J69" s="10" t="s">
        <v>8</v>
      </c>
      <c r="K69" s="23" t="s">
        <v>93</v>
      </c>
      <c r="L69" s="10"/>
      <c r="M69" s="9"/>
    </row>
    <row r="70" spans="1:13" s="8" customFormat="1" ht="15" x14ac:dyDescent="0.25">
      <c r="A70" s="18"/>
      <c r="B70" s="17"/>
      <c r="C70" s="20" t="s">
        <v>100</v>
      </c>
      <c r="D70" s="22"/>
      <c r="E70" s="19" t="s">
        <v>94</v>
      </c>
      <c r="F70" s="13">
        <v>2</v>
      </c>
      <c r="G70" s="12"/>
      <c r="H70" s="11"/>
      <c r="I70" s="10" t="s">
        <v>2</v>
      </c>
      <c r="J70" s="23" t="s">
        <v>0</v>
      </c>
      <c r="K70" s="23" t="s">
        <v>93</v>
      </c>
      <c r="L70" s="10"/>
      <c r="M70" s="9"/>
    </row>
    <row r="71" spans="1:13" s="8" customFormat="1" ht="15" x14ac:dyDescent="0.25">
      <c r="A71" s="18"/>
      <c r="B71" s="17"/>
      <c r="C71" s="20" t="s">
        <v>99</v>
      </c>
      <c r="D71" s="22"/>
      <c r="E71" s="19" t="s">
        <v>94</v>
      </c>
      <c r="F71" s="13">
        <v>0</v>
      </c>
      <c r="G71" s="12"/>
      <c r="H71" s="11"/>
      <c r="I71" s="10" t="s">
        <v>2</v>
      </c>
      <c r="J71" s="10" t="s">
        <v>8</v>
      </c>
      <c r="K71" s="23" t="s">
        <v>93</v>
      </c>
      <c r="L71" s="10"/>
      <c r="M71" s="9"/>
    </row>
    <row r="72" spans="1:13" s="8" customFormat="1" ht="15" x14ac:dyDescent="0.25">
      <c r="A72" s="18"/>
      <c r="B72" s="17"/>
      <c r="C72" s="20" t="s">
        <v>98</v>
      </c>
      <c r="D72" s="22"/>
      <c r="E72" s="19" t="s">
        <v>94</v>
      </c>
      <c r="F72" s="13">
        <v>1</v>
      </c>
      <c r="G72" s="12"/>
      <c r="H72" s="11"/>
      <c r="I72" s="10" t="s">
        <v>2</v>
      </c>
      <c r="J72" s="10" t="s">
        <v>8</v>
      </c>
      <c r="K72" s="23" t="s">
        <v>93</v>
      </c>
      <c r="L72" s="10"/>
      <c r="M72" s="9"/>
    </row>
    <row r="73" spans="1:13" s="8" customFormat="1" ht="15" x14ac:dyDescent="0.25">
      <c r="A73" s="18"/>
      <c r="B73" s="17"/>
      <c r="C73" s="20" t="s">
        <v>97</v>
      </c>
      <c r="D73" s="22"/>
      <c r="E73" s="19" t="s">
        <v>94</v>
      </c>
      <c r="F73" s="13">
        <v>1</v>
      </c>
      <c r="G73" s="12"/>
      <c r="H73" s="11"/>
      <c r="I73" s="10" t="s">
        <v>2</v>
      </c>
      <c r="J73" s="10" t="s">
        <v>8</v>
      </c>
      <c r="K73" s="23" t="s">
        <v>93</v>
      </c>
      <c r="L73" s="10"/>
      <c r="M73" s="9"/>
    </row>
    <row r="74" spans="1:13" s="8" customFormat="1" ht="15" x14ac:dyDescent="0.25">
      <c r="A74" s="18"/>
      <c r="B74" s="17"/>
      <c r="C74" s="20" t="s">
        <v>96</v>
      </c>
      <c r="D74" s="22"/>
      <c r="E74" s="19" t="s">
        <v>94</v>
      </c>
      <c r="F74" s="13">
        <v>1</v>
      </c>
      <c r="G74" s="12"/>
      <c r="H74" s="11"/>
      <c r="I74" s="10" t="s">
        <v>2</v>
      </c>
      <c r="J74" s="10" t="s">
        <v>8</v>
      </c>
      <c r="K74" s="23" t="s">
        <v>93</v>
      </c>
      <c r="L74" s="10"/>
      <c r="M74" s="9"/>
    </row>
    <row r="75" spans="1:13" s="8" customFormat="1" ht="15" x14ac:dyDescent="0.25">
      <c r="A75" s="18"/>
      <c r="B75" s="17"/>
      <c r="C75" s="20" t="s">
        <v>95</v>
      </c>
      <c r="D75" s="22"/>
      <c r="E75" s="19" t="s">
        <v>94</v>
      </c>
      <c r="F75" s="13">
        <v>2</v>
      </c>
      <c r="G75" s="12"/>
      <c r="H75" s="11"/>
      <c r="I75" s="10" t="s">
        <v>2</v>
      </c>
      <c r="J75" s="10" t="s">
        <v>8</v>
      </c>
      <c r="K75" s="23" t="s">
        <v>93</v>
      </c>
      <c r="L75" s="10"/>
      <c r="M75" s="9"/>
    </row>
    <row r="76" spans="1:13" s="8" customFormat="1" ht="15" x14ac:dyDescent="0.25">
      <c r="A76" s="18" t="str">
        <f>C76&amp;D76&amp;E76&amp;F76&amp;G76&amp;I76&amp;J76&amp;K76&amp;L76</f>
        <v>cannede siphonage2DRAPPESBernardaprès brassageMJN</v>
      </c>
      <c r="B76" s="17" t="str">
        <f>C76&amp;D76&amp;G76</f>
        <v>cannede siphonage</v>
      </c>
      <c r="C76" s="16" t="s">
        <v>92</v>
      </c>
      <c r="D76" s="15" t="s">
        <v>91</v>
      </c>
      <c r="E76" s="14"/>
      <c r="F76" s="13">
        <v>2</v>
      </c>
      <c r="G76" s="12"/>
      <c r="H76" s="11"/>
      <c r="I76" s="10" t="s">
        <v>2</v>
      </c>
      <c r="J76" s="10" t="s">
        <v>6</v>
      </c>
      <c r="K76" s="10" t="s">
        <v>90</v>
      </c>
      <c r="L76" s="10" t="s">
        <v>89</v>
      </c>
      <c r="M76" s="9"/>
    </row>
    <row r="77" spans="1:13" s="8" customFormat="1" ht="15" x14ac:dyDescent="0.25">
      <c r="A77" s="18" t="str">
        <f>C77&amp;D77&amp;E77&amp;F77&amp;G77&amp;I77&amp;J77&amp;K77&amp;L77</f>
        <v>thermomètre1DRAPPESDavidcave Mayrinhac</v>
      </c>
      <c r="B77" s="17" t="str">
        <f>C77&amp;D77&amp;G77</f>
        <v>thermomètre</v>
      </c>
      <c r="C77" s="16" t="s">
        <v>88</v>
      </c>
      <c r="D77" s="15"/>
      <c r="E77" s="14"/>
      <c r="F77" s="13">
        <v>1</v>
      </c>
      <c r="G77" s="12"/>
      <c r="H77" s="11"/>
      <c r="I77" s="10" t="s">
        <v>2</v>
      </c>
      <c r="J77" s="10" t="s">
        <v>0</v>
      </c>
      <c r="K77" s="10" t="s">
        <v>87</v>
      </c>
      <c r="L77" s="10"/>
      <c r="M77" s="9"/>
    </row>
    <row r="78" spans="1:13" s="8" customFormat="1" ht="15" x14ac:dyDescent="0.25">
      <c r="A78" s="18" t="str">
        <f>C78&amp;D78&amp;E78&amp;F78&amp;G78&amp;I78&amp;J78&amp;K78&amp;L78</f>
        <v>bouteille gaz13 kg1Daviddivers</v>
      </c>
      <c r="B78" s="17" t="str">
        <f>C78&amp;D78&amp;G78</f>
        <v>bouteille gaz13 kg</v>
      </c>
      <c r="C78" s="16" t="s">
        <v>86</v>
      </c>
      <c r="D78" s="15" t="s">
        <v>85</v>
      </c>
      <c r="E78" s="19"/>
      <c r="F78" s="13">
        <v>1</v>
      </c>
      <c r="G78" s="12"/>
      <c r="H78" s="11"/>
      <c r="I78" s="10" t="s">
        <v>0</v>
      </c>
      <c r="J78" s="10"/>
      <c r="K78" s="10" t="s">
        <v>72</v>
      </c>
      <c r="L78" s="10"/>
      <c r="M78" s="9"/>
    </row>
    <row r="79" spans="1:13" s="8" customFormat="1" ht="15" x14ac:dyDescent="0.25">
      <c r="A79" s="18" t="str">
        <f>C79&amp;D79&amp;E79&amp;F79&amp;G79&amp;I79&amp;J79&amp;K79&amp;L79</f>
        <v>WCécologique (sciure de bois)1Daviddivers</v>
      </c>
      <c r="B79" s="17" t="str">
        <f>C79&amp;D79&amp;G79</f>
        <v>WCécologique (sciure de bois)</v>
      </c>
      <c r="C79" s="20" t="s">
        <v>84</v>
      </c>
      <c r="D79" s="15" t="s">
        <v>83</v>
      </c>
      <c r="E79" s="19"/>
      <c r="F79" s="13">
        <v>1</v>
      </c>
      <c r="G79" s="12"/>
      <c r="H79" s="11"/>
      <c r="I79" s="10" t="s">
        <v>0</v>
      </c>
      <c r="J79" s="10"/>
      <c r="K79" s="23" t="s">
        <v>72</v>
      </c>
      <c r="L79" s="10"/>
      <c r="M79" s="9"/>
    </row>
    <row r="80" spans="1:13" s="8" customFormat="1" ht="15" x14ac:dyDescent="0.25">
      <c r="A80" s="18" t="str">
        <f>C80&amp;D80&amp;E80&amp;F80&amp;G80&amp;I80&amp;J80&amp;K80&amp;L80</f>
        <v>rallongeélectrique1Daviddivers</v>
      </c>
      <c r="B80" s="17" t="str">
        <f>C80&amp;D80&amp;G80</f>
        <v>rallongeélectrique</v>
      </c>
      <c r="C80" s="16" t="s">
        <v>82</v>
      </c>
      <c r="D80" s="15" t="s">
        <v>81</v>
      </c>
      <c r="E80" s="19"/>
      <c r="F80" s="13">
        <v>1</v>
      </c>
      <c r="G80" s="12"/>
      <c r="H80" s="11"/>
      <c r="I80" s="10" t="s">
        <v>0</v>
      </c>
      <c r="J80" s="10"/>
      <c r="K80" s="10" t="s">
        <v>72</v>
      </c>
      <c r="L80" s="10"/>
      <c r="M80" s="9"/>
    </row>
    <row r="81" spans="1:13" s="8" customFormat="1" ht="15" x14ac:dyDescent="0.25">
      <c r="A81" s="18" t="str">
        <f>C81&amp;D81&amp;E81&amp;F81&amp;G81&amp;I81&amp;J81&amp;K81&amp;L81</f>
        <v>tablepliante plastique1Daviddivers</v>
      </c>
      <c r="B81" s="17" t="str">
        <f>C81&amp;D81&amp;G81</f>
        <v>tablepliante plastique</v>
      </c>
      <c r="C81" s="20" t="s">
        <v>77</v>
      </c>
      <c r="D81" s="22" t="s">
        <v>80</v>
      </c>
      <c r="E81" s="19"/>
      <c r="F81" s="13">
        <v>1</v>
      </c>
      <c r="G81" s="12"/>
      <c r="H81" s="11"/>
      <c r="I81" s="10" t="s">
        <v>0</v>
      </c>
      <c r="J81" s="10"/>
      <c r="K81" s="10" t="s">
        <v>72</v>
      </c>
      <c r="L81" s="10"/>
      <c r="M81" s="9"/>
    </row>
    <row r="82" spans="1:13" s="8" customFormat="1" ht="15" x14ac:dyDescent="0.25">
      <c r="A82" s="18" t="str">
        <f>C82&amp;D82&amp;E82&amp;F82&amp;G82&amp;I82&amp;J82&amp;K82&amp;L82</f>
        <v>touretrallonge électrique1Daviddivers</v>
      </c>
      <c r="B82" s="17" t="str">
        <f>C82&amp;D82&amp;G82</f>
        <v>touretrallonge électrique</v>
      </c>
      <c r="C82" s="16" t="s">
        <v>79</v>
      </c>
      <c r="D82" s="15" t="s">
        <v>78</v>
      </c>
      <c r="E82" s="19"/>
      <c r="F82" s="13">
        <v>1</v>
      </c>
      <c r="G82" s="12"/>
      <c r="H82" s="11"/>
      <c r="I82" s="10" t="s">
        <v>0</v>
      </c>
      <c r="J82" s="10"/>
      <c r="K82" s="10" t="s">
        <v>72</v>
      </c>
      <c r="L82" s="10"/>
      <c r="M82" s="9"/>
    </row>
    <row r="83" spans="1:13" s="8" customFormat="1" ht="15" x14ac:dyDescent="0.25">
      <c r="A83" s="18" t="str">
        <f>C83&amp;D83&amp;E83&amp;F83&amp;G83&amp;I83&amp;J83&amp;K83&amp;L83</f>
        <v>tablesalon de jardin "écrue"1Daviddivers</v>
      </c>
      <c r="B83" s="17" t="str">
        <f>C83&amp;D83&amp;G83</f>
        <v>tablesalon de jardin "écrue"</v>
      </c>
      <c r="C83" s="16" t="s">
        <v>77</v>
      </c>
      <c r="D83" s="15" t="s">
        <v>76</v>
      </c>
      <c r="E83" s="19"/>
      <c r="F83" s="13">
        <v>1</v>
      </c>
      <c r="G83" s="12"/>
      <c r="H83" s="11"/>
      <c r="I83" s="10" t="s">
        <v>0</v>
      </c>
      <c r="J83" s="10"/>
      <c r="K83" s="10" t="s">
        <v>72</v>
      </c>
      <c r="L83" s="10"/>
      <c r="M83" s="9"/>
    </row>
    <row r="84" spans="1:13" s="8" customFormat="1" ht="15" x14ac:dyDescent="0.25">
      <c r="A84" s="18" t="str">
        <f>C84&amp;D84&amp;E84&amp;F84&amp;G84&amp;I84&amp;J84&amp;K84&amp;L84</f>
        <v>brûleurtripate + détendeur + tuyau1Daviddivers</v>
      </c>
      <c r="B84" s="17" t="str">
        <f>C84&amp;D84&amp;G84</f>
        <v>brûleurtripate + détendeur + tuyau</v>
      </c>
      <c r="C84" s="16" t="s">
        <v>75</v>
      </c>
      <c r="D84" s="15" t="s">
        <v>74</v>
      </c>
      <c r="E84" s="19"/>
      <c r="F84" s="13">
        <v>1</v>
      </c>
      <c r="G84" s="12"/>
      <c r="H84" s="11"/>
      <c r="I84" s="10" t="s">
        <v>0</v>
      </c>
      <c r="J84" s="10"/>
      <c r="K84" s="10" t="s">
        <v>72</v>
      </c>
      <c r="L84" s="10"/>
      <c r="M84" s="9"/>
    </row>
    <row r="85" spans="1:13" s="8" customFormat="1" ht="15" x14ac:dyDescent="0.25">
      <c r="A85" s="18" t="str">
        <f>C85&amp;D85&amp;E85&amp;F85&amp;G85&amp;I85&amp;J85&amp;K85&amp;L85</f>
        <v>bottes2DavidDaviddivers</v>
      </c>
      <c r="B85" s="17" t="str">
        <f>C85&amp;D85&amp;G85</f>
        <v>bottes</v>
      </c>
      <c r="C85" s="16" t="s">
        <v>73</v>
      </c>
      <c r="D85" s="15"/>
      <c r="E85" s="19"/>
      <c r="F85" s="13">
        <v>2</v>
      </c>
      <c r="G85" s="12"/>
      <c r="H85" s="11"/>
      <c r="I85" s="10" t="s">
        <v>0</v>
      </c>
      <c r="J85" s="10" t="s">
        <v>0</v>
      </c>
      <c r="K85" s="10" t="s">
        <v>72</v>
      </c>
      <c r="L85" s="10"/>
      <c r="M85" s="9"/>
    </row>
    <row r="86" spans="1:13" s="8" customFormat="1" ht="15" x14ac:dyDescent="0.25">
      <c r="A86" s="18" t="str">
        <f>C86&amp;D86&amp;E86&amp;F86&amp;G86&amp;I86&amp;J86&amp;K86&amp;L86</f>
        <v>seringue45 u (0,9 ml)1DavidDavidembouteillage</v>
      </c>
      <c r="B86" s="17" t="str">
        <f>C86&amp;D86&amp;G86</f>
        <v>seringue45 u (0,9 ml)</v>
      </c>
      <c r="C86" s="16" t="s">
        <v>71</v>
      </c>
      <c r="D86" s="15" t="s">
        <v>70</v>
      </c>
      <c r="E86" s="14"/>
      <c r="F86" s="13">
        <v>1</v>
      </c>
      <c r="G86" s="12"/>
      <c r="H86" s="11"/>
      <c r="I86" s="10" t="s">
        <v>0</v>
      </c>
      <c r="J86" s="10" t="s">
        <v>0</v>
      </c>
      <c r="K86" s="10" t="s">
        <v>61</v>
      </c>
      <c r="L86" s="10"/>
      <c r="M86" s="9"/>
    </row>
    <row r="87" spans="1:13" s="8" customFormat="1" ht="15" x14ac:dyDescent="0.25">
      <c r="A87" s="18" t="str">
        <f>C87&amp;D87&amp;E87&amp;F87&amp;G87&amp;I87&amp;J87&amp;K87&amp;L87</f>
        <v>capsuleusede table 26 ou 29 mm1DavidDavidembouteillage</v>
      </c>
      <c r="B87" s="17" t="str">
        <f>C87&amp;D87&amp;G87</f>
        <v>capsuleusede table 26 ou 29 mm</v>
      </c>
      <c r="C87" s="16" t="s">
        <v>47</v>
      </c>
      <c r="D87" s="15" t="s">
        <v>69</v>
      </c>
      <c r="E87" s="19"/>
      <c r="F87" s="13">
        <v>1</v>
      </c>
      <c r="G87" s="12"/>
      <c r="H87" s="11"/>
      <c r="I87" s="10" t="s">
        <v>0</v>
      </c>
      <c r="J87" s="10" t="s">
        <v>0</v>
      </c>
      <c r="K87" s="10" t="s">
        <v>61</v>
      </c>
      <c r="L87" s="10"/>
      <c r="M87" s="9"/>
    </row>
    <row r="88" spans="1:13" s="8" customFormat="1" ht="15" x14ac:dyDescent="0.25">
      <c r="A88" s="18" t="str">
        <f>C88&amp;D88&amp;E88&amp;F88&amp;G88&amp;I88&amp;J88&amp;K88&amp;L88</f>
        <v>capsuleusede table 26 ou 29 mm1DRAPPESDavidembouteillage</v>
      </c>
      <c r="B88" s="17" t="str">
        <f>C88&amp;D88&amp;G88</f>
        <v>capsuleusede table 26 ou 29 mm</v>
      </c>
      <c r="C88" s="16" t="s">
        <v>47</v>
      </c>
      <c r="D88" s="15" t="s">
        <v>69</v>
      </c>
      <c r="E88" s="19"/>
      <c r="F88" s="13">
        <v>1</v>
      </c>
      <c r="G88" s="12"/>
      <c r="H88" s="11"/>
      <c r="I88" s="10" t="s">
        <v>2</v>
      </c>
      <c r="J88" s="10" t="s">
        <v>0</v>
      </c>
      <c r="K88" s="10" t="s">
        <v>61</v>
      </c>
      <c r="L88" s="10"/>
      <c r="M88" s="9"/>
    </row>
    <row r="89" spans="1:13" s="8" customFormat="1" ht="15" x14ac:dyDescent="0.25">
      <c r="A89" s="18" t="str">
        <f>C89&amp;D89&amp;E89&amp;F89&amp;G89&amp;I89&amp;J89&amp;K89&amp;L89</f>
        <v>capsuleusede table 29 mm1DRAPPESDavidembouteillage</v>
      </c>
      <c r="B89" s="17" t="str">
        <f>C89&amp;D89&amp;G89</f>
        <v>capsuleusede table 29 mm</v>
      </c>
      <c r="C89" s="16" t="s">
        <v>47</v>
      </c>
      <c r="D89" s="15" t="s">
        <v>68</v>
      </c>
      <c r="E89" s="19"/>
      <c r="F89" s="13">
        <v>1</v>
      </c>
      <c r="G89" s="12"/>
      <c r="H89" s="11"/>
      <c r="I89" s="10" t="s">
        <v>2</v>
      </c>
      <c r="J89" s="10" t="s">
        <v>0</v>
      </c>
      <c r="K89" s="10" t="s">
        <v>61</v>
      </c>
      <c r="L89" s="10"/>
      <c r="M89" s="9"/>
    </row>
    <row r="90" spans="1:13" s="8" customFormat="1" ht="15" x14ac:dyDescent="0.25">
      <c r="A90" s="18" t="str">
        <f>C90&amp;D90&amp;E90&amp;F90&amp;G90&amp;I90&amp;J90&amp;K90&amp;L90</f>
        <v>eaupour vaporetto-DavidembouteillageBernard</v>
      </c>
      <c r="B90" s="17" t="str">
        <f>C90&amp;D90&amp;G90</f>
        <v>eaupour vaporetto</v>
      </c>
      <c r="C90" s="16" t="s">
        <v>67</v>
      </c>
      <c r="D90" s="15" t="s">
        <v>66</v>
      </c>
      <c r="E90" s="19"/>
      <c r="F90" s="13"/>
      <c r="G90" s="12"/>
      <c r="H90" s="11"/>
      <c r="I90" s="10" t="s">
        <v>65</v>
      </c>
      <c r="J90" s="10" t="s">
        <v>0</v>
      </c>
      <c r="K90" s="10" t="s">
        <v>61</v>
      </c>
      <c r="L90" s="10" t="s">
        <v>6</v>
      </c>
      <c r="M90" s="9"/>
    </row>
    <row r="91" spans="1:13" s="8" customFormat="1" ht="15" x14ac:dyDescent="0.25">
      <c r="A91" s="18" t="str">
        <f>C91&amp;D91&amp;E91&amp;F91&amp;G91&amp;I91&amp;J91&amp;K91&amp;L91</f>
        <v>Vaporetto1BernardDavidembouteillage</v>
      </c>
      <c r="B91" s="17" t="str">
        <f>C91&amp;D91&amp;G91</f>
        <v>Vaporetto</v>
      </c>
      <c r="C91" s="16" t="s">
        <v>63</v>
      </c>
      <c r="D91" s="15"/>
      <c r="E91" s="19"/>
      <c r="F91" s="13">
        <v>1</v>
      </c>
      <c r="G91" s="12"/>
      <c r="H91" s="11"/>
      <c r="I91" s="10" t="s">
        <v>6</v>
      </c>
      <c r="J91" s="10" t="s">
        <v>0</v>
      </c>
      <c r="K91" s="10" t="s">
        <v>61</v>
      </c>
      <c r="L91" s="10"/>
      <c r="M91" s="9"/>
    </row>
    <row r="92" spans="1:13" s="8" customFormat="1" ht="15" x14ac:dyDescent="0.25">
      <c r="A92" s="18" t="str">
        <f>C92&amp;D92&amp;E92&amp;F92&amp;G92&amp;I92&amp;J92&amp;K92&amp;L92</f>
        <v>Vaporetto1Philippe C.Davidembouteillage</v>
      </c>
      <c r="B92" s="17" t="str">
        <f>C92&amp;D92&amp;G92</f>
        <v>Vaporetto</v>
      </c>
      <c r="C92" s="16" t="s">
        <v>63</v>
      </c>
      <c r="D92" s="15"/>
      <c r="E92" s="19"/>
      <c r="F92" s="13">
        <v>1</v>
      </c>
      <c r="G92" s="12"/>
      <c r="H92" s="11"/>
      <c r="I92" s="10" t="s">
        <v>64</v>
      </c>
      <c r="J92" s="10" t="s">
        <v>0</v>
      </c>
      <c r="K92" s="10" t="s">
        <v>61</v>
      </c>
      <c r="L92" s="10"/>
      <c r="M92" s="9"/>
    </row>
    <row r="93" spans="1:13" s="8" customFormat="1" ht="15" x14ac:dyDescent="0.25">
      <c r="A93" s="18" t="str">
        <f>C93&amp;D93&amp;E93&amp;F93&amp;G93&amp;I93&amp;J93&amp;K93&amp;L93</f>
        <v>Vaporetto1Thierry L.Davidembouteillage</v>
      </c>
      <c r="B93" s="17" t="str">
        <f>C93&amp;D93&amp;G93</f>
        <v>Vaporetto</v>
      </c>
      <c r="C93" s="16" t="s">
        <v>63</v>
      </c>
      <c r="D93" s="15"/>
      <c r="E93" s="19"/>
      <c r="F93" s="13">
        <v>1</v>
      </c>
      <c r="G93" s="12"/>
      <c r="H93" s="11"/>
      <c r="I93" s="10" t="s">
        <v>62</v>
      </c>
      <c r="J93" s="10" t="s">
        <v>0</v>
      </c>
      <c r="K93" s="10" t="s">
        <v>61</v>
      </c>
      <c r="L93" s="10"/>
      <c r="M93" s="9"/>
    </row>
    <row r="94" spans="1:13" s="8" customFormat="1" ht="15" x14ac:dyDescent="0.25">
      <c r="A94" s="18" t="str">
        <f>C94&amp;D94&amp;E94&amp;F94&amp;G94&amp;I94&amp;J94&amp;K94&amp;L94</f>
        <v>pinceaux(application lait)2DRAPPESDavidembouteillage (bac noir + couv. 57 l.)</v>
      </c>
      <c r="B94" s="17" t="str">
        <f>C94&amp;D94&amp;G94</f>
        <v>pinceaux(application lait)</v>
      </c>
      <c r="C94" s="16" t="s">
        <v>60</v>
      </c>
      <c r="D94" s="15" t="s">
        <v>59</v>
      </c>
      <c r="E94" s="19"/>
      <c r="F94" s="13">
        <v>2</v>
      </c>
      <c r="G94" s="12"/>
      <c r="H94" s="11"/>
      <c r="I94" s="10" t="s">
        <v>2</v>
      </c>
      <c r="J94" s="10" t="s">
        <v>0</v>
      </c>
      <c r="K94" s="10" t="s">
        <v>28</v>
      </c>
      <c r="L94" s="10"/>
      <c r="M94" s="9"/>
    </row>
    <row r="95" spans="1:13" s="8" customFormat="1" ht="15" x14ac:dyDescent="0.25">
      <c r="A95" s="18" t="str">
        <f>C95&amp;D95&amp;E95&amp;F95&amp;G95&amp;I95&amp;J95&amp;K95&amp;L95</f>
        <v>lait(colle étiquettes)50DRAPPESDavidembouteillage (bac noir + couv. 57 l.)</v>
      </c>
      <c r="B95" s="17" t="str">
        <f>C95&amp;D95&amp;G95</f>
        <v>lait(colle étiquettes)</v>
      </c>
      <c r="C95" s="16" t="s">
        <v>58</v>
      </c>
      <c r="D95" s="15" t="s">
        <v>57</v>
      </c>
      <c r="E95" s="19"/>
      <c r="F95" s="34">
        <v>50</v>
      </c>
      <c r="G95" s="12"/>
      <c r="H95" s="11"/>
      <c r="I95" s="10" t="s">
        <v>2</v>
      </c>
      <c r="J95" s="10" t="s">
        <v>0</v>
      </c>
      <c r="K95" s="10" t="s">
        <v>28</v>
      </c>
      <c r="L95" s="10"/>
      <c r="M95" s="9"/>
    </row>
    <row r="96" spans="1:13" s="8" customFormat="1" ht="15" x14ac:dyDescent="0.25">
      <c r="A96" s="18" t="str">
        <f>C96&amp;D96&amp;E96&amp;F96&amp;G96&amp;I96&amp;J96&amp;K96&amp;L96</f>
        <v>étiquettesbouteille "Drappès"à faireDRAPPESDavidembouteillage (bac noir + couv. 57 l.)</v>
      </c>
      <c r="B96" s="17" t="str">
        <f>C96&amp;D96&amp;G96</f>
        <v>étiquettesbouteille "Drappès"</v>
      </c>
      <c r="C96" s="16" t="s">
        <v>56</v>
      </c>
      <c r="D96" s="15" t="s">
        <v>55</v>
      </c>
      <c r="E96" s="19"/>
      <c r="F96" s="33" t="s">
        <v>54</v>
      </c>
      <c r="G96" s="12"/>
      <c r="H96" s="11"/>
      <c r="I96" s="10" t="s">
        <v>2</v>
      </c>
      <c r="J96" s="10" t="s">
        <v>0</v>
      </c>
      <c r="K96" s="10" t="s">
        <v>28</v>
      </c>
      <c r="L96" s="10"/>
      <c r="M96" s="9"/>
    </row>
    <row r="97" spans="1:13" s="8" customFormat="1" ht="15" x14ac:dyDescent="0.25">
      <c r="A97" s="18" t="str">
        <f>C97&amp;D97&amp;E97&amp;F97&amp;G97&amp;I97&amp;J97&amp;K97&amp;L97</f>
        <v>rondellescaoutchouc rouges100DRAPPESDavidembouteillage (bac noir + couv. 57 l.)</v>
      </c>
      <c r="B97" s="17" t="str">
        <f>C97&amp;D97&amp;G97</f>
        <v>rondellescaoutchouc rouges</v>
      </c>
      <c r="C97" s="16" t="s">
        <v>53</v>
      </c>
      <c r="D97" s="15" t="s">
        <v>52</v>
      </c>
      <c r="E97" s="19"/>
      <c r="F97" s="13">
        <v>100</v>
      </c>
      <c r="G97" s="12"/>
      <c r="H97" s="11"/>
      <c r="I97" s="10" t="s">
        <v>2</v>
      </c>
      <c r="J97" s="10" t="s">
        <v>0</v>
      </c>
      <c r="K97" s="10" t="s">
        <v>28</v>
      </c>
      <c r="L97" s="10"/>
      <c r="M97" s="9"/>
    </row>
    <row r="98" spans="1:13" s="8" customFormat="1" ht="15" x14ac:dyDescent="0.25">
      <c r="A98" s="18" t="str">
        <f>C98&amp;D98&amp;E98&amp;F98&amp;G98&amp;I98&amp;J98&amp;K98&amp;L98</f>
        <v>tigesde remplissage4DRAPPESDavidembouteillage (bac noir + couv. 57 l.)</v>
      </c>
      <c r="B98" s="17" t="str">
        <f>C98&amp;D98&amp;G98</f>
        <v>tigesde remplissage</v>
      </c>
      <c r="C98" s="20" t="s">
        <v>51</v>
      </c>
      <c r="D98" s="22" t="s">
        <v>50</v>
      </c>
      <c r="E98" s="19"/>
      <c r="F98" s="13">
        <v>4</v>
      </c>
      <c r="G98" s="12"/>
      <c r="H98" s="11"/>
      <c r="I98" s="10" t="s">
        <v>2</v>
      </c>
      <c r="J98" s="10" t="s">
        <v>0</v>
      </c>
      <c r="K98" s="10" t="s">
        <v>28</v>
      </c>
      <c r="L98" s="10"/>
      <c r="M98" s="9"/>
    </row>
    <row r="99" spans="1:13" s="8" customFormat="1" ht="15" x14ac:dyDescent="0.25">
      <c r="A99" s="18" t="str">
        <f>C99&amp;D99&amp;E99&amp;F99&amp;G99&amp;I99&amp;J99&amp;K99&amp;L99</f>
        <v>sucredosettes3261795DRAPPESDavidembouteillage (bac noir + couv. 57 l.)</v>
      </c>
      <c r="B99" s="17" t="str">
        <f>C99&amp;D99&amp;G99</f>
        <v>sucredosettes1795</v>
      </c>
      <c r="C99" s="16" t="s">
        <v>49</v>
      </c>
      <c r="D99" s="15" t="s">
        <v>48</v>
      </c>
      <c r="E99" s="19"/>
      <c r="F99" s="31">
        <f>ROUNDDOWN(G99*10/55,0)</f>
        <v>326</v>
      </c>
      <c r="G99" s="27">
        <f>1740+55</f>
        <v>1795</v>
      </c>
      <c r="H99" s="11"/>
      <c r="I99" s="10" t="s">
        <v>2</v>
      </c>
      <c r="J99" s="10" t="s">
        <v>0</v>
      </c>
      <c r="K99" s="10" t="s">
        <v>28</v>
      </c>
      <c r="L99" s="10"/>
      <c r="M99" s="9"/>
    </row>
    <row r="100" spans="1:13" s="8" customFormat="1" ht="15" x14ac:dyDescent="0.25">
      <c r="A100" s="18" t="str">
        <f>C100&amp;D100&amp;E100&amp;F100&amp;G100&amp;I100&amp;J100&amp;K100&amp;L100</f>
        <v>capsuleuseEMILY 26 ou 29 mm1DRAPPESDavidembouteillage (bac noir + couv. 57 l.)</v>
      </c>
      <c r="B100" s="17" t="str">
        <f>C100&amp;D100&amp;G100</f>
        <v>capsuleuseEMILY 26 ou 29 mm</v>
      </c>
      <c r="C100" s="16" t="s">
        <v>47</v>
      </c>
      <c r="D100" s="15" t="s">
        <v>46</v>
      </c>
      <c r="E100" s="19"/>
      <c r="F100" s="13">
        <v>1</v>
      </c>
      <c r="G100" s="12"/>
      <c r="H100" s="11"/>
      <c r="I100" s="10" t="s">
        <v>2</v>
      </c>
      <c r="J100" s="10" t="s">
        <v>0</v>
      </c>
      <c r="K100" s="10" t="s">
        <v>28</v>
      </c>
      <c r="L100" s="10"/>
      <c r="M100" s="9"/>
    </row>
    <row r="101" spans="1:13" s="8" customFormat="1" ht="15" x14ac:dyDescent="0.25">
      <c r="A101" s="18" t="str">
        <f>C101&amp;D101&amp;E101&amp;F101&amp;G101&amp;I101&amp;J101&amp;K101&amp;L101</f>
        <v>colle frises et stickersen tube 250 g1DRAPPESDavidembouteillage (bac noir + couv. 57 l.)</v>
      </c>
      <c r="B101" s="17" t="str">
        <f>C101&amp;D101&amp;G101</f>
        <v>colle frises et stickersen tube 250 g</v>
      </c>
      <c r="C101" s="16" t="s">
        <v>45</v>
      </c>
      <c r="D101" s="15" t="s">
        <v>44</v>
      </c>
      <c r="E101" s="14"/>
      <c r="F101" s="13">
        <v>1</v>
      </c>
      <c r="G101" s="12"/>
      <c r="H101" s="11"/>
      <c r="I101" s="10" t="s">
        <v>2</v>
      </c>
      <c r="J101" s="10" t="s">
        <v>0</v>
      </c>
      <c r="K101" s="10" t="s">
        <v>28</v>
      </c>
      <c r="L101" s="10"/>
      <c r="M101" s="9"/>
    </row>
    <row r="102" spans="1:13" s="8" customFormat="1" ht="15" x14ac:dyDescent="0.25">
      <c r="A102" s="18" t="str">
        <f>C102&amp;D102&amp;E102&amp;F102&amp;G102&amp;I102&amp;J102&amp;K102&amp;L102</f>
        <v>chevaletsétiquetage bouteille5DRAPPESDavidembouteillage (bac noir + couv. 57 l.)</v>
      </c>
      <c r="B102" s="17" t="str">
        <f>C102&amp;D102&amp;G102</f>
        <v>chevaletsétiquetage bouteille</v>
      </c>
      <c r="C102" s="16" t="s">
        <v>43</v>
      </c>
      <c r="D102" s="15" t="s">
        <v>42</v>
      </c>
      <c r="E102" s="19"/>
      <c r="F102" s="13">
        <v>5</v>
      </c>
      <c r="G102" s="12"/>
      <c r="H102" s="11"/>
      <c r="I102" s="10" t="s">
        <v>2</v>
      </c>
      <c r="J102" s="10" t="s">
        <v>0</v>
      </c>
      <c r="K102" s="10" t="s">
        <v>28</v>
      </c>
      <c r="L102" s="10"/>
      <c r="M102" s="9"/>
    </row>
    <row r="103" spans="1:13" s="8" customFormat="1" ht="15" x14ac:dyDescent="0.25">
      <c r="A103" s="18" t="str">
        <f>C103&amp;D103&amp;E103&amp;F103&amp;G103&amp;I103&amp;J103&amp;K103&amp;L103</f>
        <v>capsulesF 26 mm bleues4251005DRAPPESDavidembouteillage (bac noir + couv. 57 l.)</v>
      </c>
      <c r="B103" s="17" t="str">
        <f>C103&amp;D103&amp;G103</f>
        <v>capsulesF 26 mm bleues1005</v>
      </c>
      <c r="C103" s="16" t="s">
        <v>38</v>
      </c>
      <c r="D103" s="29" t="s">
        <v>41</v>
      </c>
      <c r="E103" s="19"/>
      <c r="F103" s="32">
        <f>ROUNDDOWN(G103*100/210,-1)-20-25</f>
        <v>425</v>
      </c>
      <c r="G103" s="27">
        <v>1005</v>
      </c>
      <c r="H103" s="11"/>
      <c r="I103" s="10" t="s">
        <v>2</v>
      </c>
      <c r="J103" s="10" t="s">
        <v>0</v>
      </c>
      <c r="K103" s="10" t="s">
        <v>28</v>
      </c>
      <c r="L103" s="10"/>
      <c r="M103" s="9"/>
    </row>
    <row r="104" spans="1:13" s="8" customFormat="1" ht="15" x14ac:dyDescent="0.25">
      <c r="A104" s="18" t="str">
        <f>C104&amp;D104&amp;E104&amp;F104&amp;G104&amp;I104&amp;J104&amp;K104&amp;L104</f>
        <v>capsulesF 29 mm or00DRAPPESDavidembouteillage (bac noir + couv. 57 l.)</v>
      </c>
      <c r="B104" s="17" t="str">
        <f>C104&amp;D104&amp;G104</f>
        <v>capsulesF 29 mm or0</v>
      </c>
      <c r="C104" s="16" t="s">
        <v>38</v>
      </c>
      <c r="D104" s="29" t="s">
        <v>40</v>
      </c>
      <c r="E104" s="19"/>
      <c r="F104" s="31">
        <f>ROUNDDOWN(G104*1000/2555,0)</f>
        <v>0</v>
      </c>
      <c r="G104" s="27">
        <v>0</v>
      </c>
      <c r="H104" s="11"/>
      <c r="I104" s="10" t="s">
        <v>2</v>
      </c>
      <c r="J104" s="10" t="s">
        <v>0</v>
      </c>
      <c r="K104" s="10" t="s">
        <v>28</v>
      </c>
      <c r="L104" s="10"/>
      <c r="M104" s="9"/>
    </row>
    <row r="105" spans="1:13" s="8" customFormat="1" ht="15" x14ac:dyDescent="0.25">
      <c r="A105" s="18" t="str">
        <f>C105&amp;D105&amp;E105&amp;F105&amp;G105&amp;I105&amp;J105&amp;K105&amp;L105</f>
        <v>capsulesF 29 mm rouges Vignes et villages00DRAPPESDavidembouteillage (bac noir + couv. 57 l.)</v>
      </c>
      <c r="B105" s="17" t="str">
        <f>C105&amp;D105&amp;G105</f>
        <v>capsulesF 29 mm rouges Vignes et villages0</v>
      </c>
      <c r="C105" s="16" t="s">
        <v>38</v>
      </c>
      <c r="D105" s="29" t="s">
        <v>39</v>
      </c>
      <c r="E105" s="14"/>
      <c r="F105" s="30">
        <f>ROUNDDOWN(G105*50/142,0)</f>
        <v>0</v>
      </c>
      <c r="G105" s="27">
        <v>0</v>
      </c>
      <c r="H105" s="11"/>
      <c r="I105" s="10" t="s">
        <v>2</v>
      </c>
      <c r="J105" s="10" t="s">
        <v>0</v>
      </c>
      <c r="K105" s="10" t="s">
        <v>28</v>
      </c>
      <c r="L105" s="10"/>
      <c r="M105" s="9"/>
    </row>
    <row r="106" spans="1:13" s="8" customFormat="1" ht="15" x14ac:dyDescent="0.25">
      <c r="A106" s="18" t="str">
        <f>C106&amp;D106&amp;E106&amp;F106&amp;G106&amp;I106&amp;J106&amp;K106&amp;L106</f>
        <v>capsulesF 29 mm vertes00DRAPPESDavidembouteillage (bac noir + couv. 57 l.)</v>
      </c>
      <c r="B106" s="17" t="str">
        <f>C106&amp;D106&amp;G106</f>
        <v>capsulesF 29 mm vertes0</v>
      </c>
      <c r="C106" s="16" t="s">
        <v>38</v>
      </c>
      <c r="D106" s="29" t="s">
        <v>37</v>
      </c>
      <c r="E106" s="14"/>
      <c r="F106" s="28">
        <f>ROUNDDOWN(G106*50/143,0)</f>
        <v>0</v>
      </c>
      <c r="G106" s="27">
        <v>0</v>
      </c>
      <c r="H106" s="11"/>
      <c r="I106" s="10" t="s">
        <v>2</v>
      </c>
      <c r="J106" s="10" t="s">
        <v>0</v>
      </c>
      <c r="K106" s="10" t="s">
        <v>28</v>
      </c>
      <c r="L106" s="10"/>
      <c r="M106" s="9"/>
    </row>
    <row r="107" spans="1:13" s="8" customFormat="1" ht="15" x14ac:dyDescent="0.25">
      <c r="A107" s="18" t="str">
        <f>C107&amp;D107&amp;E107&amp;F107&amp;G107&amp;I107&amp;J107&amp;K107&amp;L107</f>
        <v>spatulemini métallique1DRAPPESDavidembouteillage (bac noir + couv. 57 l.)</v>
      </c>
      <c r="B107" s="17" t="str">
        <f>C107&amp;D107&amp;G107</f>
        <v>spatulemini métallique</v>
      </c>
      <c r="C107" s="16" t="s">
        <v>36</v>
      </c>
      <c r="D107" s="15" t="s">
        <v>35</v>
      </c>
      <c r="E107" s="19"/>
      <c r="F107" s="13">
        <v>1</v>
      </c>
      <c r="G107" s="12"/>
      <c r="H107" s="11"/>
      <c r="I107" s="10" t="s">
        <v>2</v>
      </c>
      <c r="J107" s="10" t="s">
        <v>0</v>
      </c>
      <c r="K107" s="10" t="s">
        <v>28</v>
      </c>
      <c r="L107" s="10"/>
      <c r="M107" s="9"/>
    </row>
    <row r="108" spans="1:13" s="8" customFormat="1" ht="15" x14ac:dyDescent="0.25">
      <c r="A108" s="18" t="str">
        <f>C108&amp;D108&amp;E108&amp;F108&amp;G108&amp;I108&amp;J108&amp;K108&amp;L108</f>
        <v>écouvillonplastique1DRAPPESDavidembouteillage (bac noir + couv. 57 l.)</v>
      </c>
      <c r="B108" s="17" t="str">
        <f>C108&amp;D108&amp;G108</f>
        <v>écouvillonplastique</v>
      </c>
      <c r="C108" s="16" t="s">
        <v>18</v>
      </c>
      <c r="D108" s="15" t="s">
        <v>34</v>
      </c>
      <c r="E108" s="19"/>
      <c r="F108" s="13">
        <v>1</v>
      </c>
      <c r="G108" s="12"/>
      <c r="H108" s="11"/>
      <c r="I108" s="10" t="s">
        <v>2</v>
      </c>
      <c r="J108" s="10" t="s">
        <v>0</v>
      </c>
      <c r="K108" s="10" t="s">
        <v>28</v>
      </c>
      <c r="L108" s="10"/>
      <c r="M108" s="9"/>
    </row>
    <row r="109" spans="1:13" s="8" customFormat="1" ht="15" x14ac:dyDescent="0.25">
      <c r="A109" s="18" t="str">
        <f>C109&amp;D109&amp;E109&amp;F109&amp;G109&amp;I109&amp;J109&amp;K109&amp;L109</f>
        <v>bouchonsplastiques type "champagne"137826DRAPPESDavidembouteillage (bac noir + couv. 57 l.)</v>
      </c>
      <c r="B109" s="17" t="str">
        <f>C109&amp;D109&amp;G109</f>
        <v>bouchonsplastiques type "champagne"826</v>
      </c>
      <c r="C109" s="16" t="s">
        <v>33</v>
      </c>
      <c r="D109" s="15" t="s">
        <v>32</v>
      </c>
      <c r="E109" s="19"/>
      <c r="F109" s="26">
        <f>ROUNDDOWN(G109*1/6,0)</f>
        <v>137</v>
      </c>
      <c r="G109" s="27">
        <v>826</v>
      </c>
      <c r="H109" s="11"/>
      <c r="I109" s="10" t="s">
        <v>2</v>
      </c>
      <c r="J109" s="10" t="s">
        <v>0</v>
      </c>
      <c r="K109" s="10" t="s">
        <v>28</v>
      </c>
      <c r="L109" s="10"/>
      <c r="M109" s="9"/>
    </row>
    <row r="110" spans="1:13" s="8" customFormat="1" ht="15" x14ac:dyDescent="0.25">
      <c r="A110" s="18" t="str">
        <f>C110&amp;D110&amp;E110&amp;F110&amp;G110&amp;I110&amp;J110&amp;K110&amp;L110</f>
        <v>cristaux de soudeSaint-Marc en paquet2,41,6DRAPPESDavidembouteillage (bac noir + couv. 57 l.)</v>
      </c>
      <c r="B110" s="17" t="str">
        <f>C110&amp;D110&amp;G110</f>
        <v>cristaux de soudeSaint-Marc en paquet1,6</v>
      </c>
      <c r="C110" s="16" t="s">
        <v>31</v>
      </c>
      <c r="D110" s="15" t="s">
        <v>30</v>
      </c>
      <c r="E110" s="19"/>
      <c r="F110" s="26">
        <f>G110*1.5</f>
        <v>2.4000000000000004</v>
      </c>
      <c r="G110" s="25">
        <v>1.6</v>
      </c>
      <c r="H110" s="11"/>
      <c r="I110" s="10" t="s">
        <v>2</v>
      </c>
      <c r="J110" s="10" t="s">
        <v>0</v>
      </c>
      <c r="K110" s="10" t="s">
        <v>28</v>
      </c>
      <c r="L110" s="10"/>
      <c r="M110" s="9"/>
    </row>
    <row r="111" spans="1:13" s="8" customFormat="1" ht="15" x14ac:dyDescent="0.25">
      <c r="A111" s="18" t="str">
        <f>C111&amp;D111&amp;E111&amp;F111&amp;G111&amp;I111&amp;J111&amp;K111&amp;L111</f>
        <v>sacs poubelleDRAPPESDavidembouteillage (bac noir + couv. 57 l.)</v>
      </c>
      <c r="B111" s="17" t="str">
        <f>C111&amp;D111&amp;G111</f>
        <v>sacs poubelle</v>
      </c>
      <c r="C111" s="16" t="s">
        <v>29</v>
      </c>
      <c r="D111" s="15"/>
      <c r="E111" s="19"/>
      <c r="F111" s="24"/>
      <c r="G111" s="12"/>
      <c r="H111" s="11"/>
      <c r="I111" s="10" t="s">
        <v>2</v>
      </c>
      <c r="J111" s="10" t="s">
        <v>0</v>
      </c>
      <c r="K111" s="10" t="s">
        <v>28</v>
      </c>
      <c r="L111" s="10"/>
      <c r="M111" s="9"/>
    </row>
    <row r="112" spans="1:13" s="8" customFormat="1" ht="15" x14ac:dyDescent="0.25">
      <c r="A112" s="18" t="str">
        <f>C112&amp;D112&amp;E112&amp;F112&amp;G112&amp;I112&amp;J112&amp;K112&amp;L112</f>
        <v>bassine(bleue)1DavidDavidnettoyage bouteilles</v>
      </c>
      <c r="B112" s="17" t="str">
        <f>C112&amp;D112&amp;G112</f>
        <v>bassine(bleue)</v>
      </c>
      <c r="C112" s="16" t="s">
        <v>20</v>
      </c>
      <c r="D112" s="15" t="s">
        <v>27</v>
      </c>
      <c r="E112" s="14"/>
      <c r="F112" s="13">
        <v>1</v>
      </c>
      <c r="G112" s="12"/>
      <c r="H112" s="11"/>
      <c r="I112" s="10" t="s">
        <v>0</v>
      </c>
      <c r="J112" s="10" t="s">
        <v>0</v>
      </c>
      <c r="K112" s="10" t="s">
        <v>15</v>
      </c>
      <c r="L112" s="10"/>
      <c r="M112" s="9"/>
    </row>
    <row r="113" spans="1:18" s="8" customFormat="1" ht="15" x14ac:dyDescent="0.25">
      <c r="A113" s="18" t="str">
        <f>C113&amp;D113&amp;E113&amp;F113&amp;G113&amp;I113&amp;J113&amp;K113&amp;L113</f>
        <v>hérisson (if ou égouttoir à bouteilles) métal.1DRAPPESDavidnettoyage bouteillesRocky</v>
      </c>
      <c r="B113" s="17" t="str">
        <f>C113&amp;D113&amp;G113</f>
        <v>hérisson (if ou égouttoir à bouteilles) métal.</v>
      </c>
      <c r="C113" s="16" t="s">
        <v>26</v>
      </c>
      <c r="D113" s="15" t="s">
        <v>25</v>
      </c>
      <c r="E113" s="19"/>
      <c r="F113" s="13">
        <v>1</v>
      </c>
      <c r="G113" s="12"/>
      <c r="H113" s="11"/>
      <c r="I113" s="10" t="s">
        <v>2</v>
      </c>
      <c r="J113" s="10" t="s">
        <v>0</v>
      </c>
      <c r="K113" s="10" t="s">
        <v>15</v>
      </c>
      <c r="L113" s="23" t="s">
        <v>24</v>
      </c>
      <c r="M113" s="9"/>
    </row>
    <row r="114" spans="1:18" s="8" customFormat="1" ht="15" x14ac:dyDescent="0.25">
      <c r="A114" s="18" t="str">
        <f>C114&amp;D114&amp;E114&amp;F114&amp;G114&amp;I114&amp;J114&amp;K114&amp;L114</f>
        <v>bassine(verte)1DavidDavidnettoyage bouteilles</v>
      </c>
      <c r="B114" s="17" t="str">
        <f>C114&amp;D114&amp;G114</f>
        <v>bassine(verte)</v>
      </c>
      <c r="C114" s="16" t="s">
        <v>20</v>
      </c>
      <c r="D114" s="15" t="s">
        <v>23</v>
      </c>
      <c r="E114" s="14"/>
      <c r="F114" s="13">
        <v>1</v>
      </c>
      <c r="G114" s="12"/>
      <c r="H114" s="11"/>
      <c r="I114" s="10" t="s">
        <v>0</v>
      </c>
      <c r="J114" s="10" t="s">
        <v>0</v>
      </c>
      <c r="K114" s="10" t="s">
        <v>15</v>
      </c>
      <c r="L114" s="10"/>
      <c r="M114" s="9"/>
    </row>
    <row r="115" spans="1:18" s="8" customFormat="1" ht="15" x14ac:dyDescent="0.25">
      <c r="A115" s="18" t="str">
        <f>C115&amp;D115&amp;E115&amp;F115&amp;G115&amp;I115&amp;J115&amp;K115&amp;L115</f>
        <v>tuyau arrosage+ raccords1DavidDavidnettoyage bouteilles</v>
      </c>
      <c r="B115" s="17" t="str">
        <f>C115&amp;D115&amp;G115</f>
        <v>tuyau arrosage+ raccords</v>
      </c>
      <c r="C115" s="16" t="s">
        <v>22</v>
      </c>
      <c r="D115" s="15" t="s">
        <v>21</v>
      </c>
      <c r="E115" s="14"/>
      <c r="F115" s="13">
        <v>1</v>
      </c>
      <c r="G115" s="12"/>
      <c r="H115" s="11"/>
      <c r="I115" s="10" t="s">
        <v>0</v>
      </c>
      <c r="J115" s="10" t="s">
        <v>0</v>
      </c>
      <c r="K115" s="10" t="s">
        <v>15</v>
      </c>
      <c r="L115" s="10"/>
      <c r="M115" s="9"/>
    </row>
    <row r="116" spans="1:18" s="8" customFormat="1" ht="15" x14ac:dyDescent="0.25">
      <c r="A116" s="18" t="str">
        <f>C116&amp;D116&amp;E116&amp;F116&amp;G116&amp;I116&amp;J116&amp;K116&amp;L116</f>
        <v>bassinealuminium1DavidDavidnettoyage bouteilles</v>
      </c>
      <c r="B116" s="17" t="str">
        <f>C116&amp;D116&amp;G116</f>
        <v>bassinealuminium</v>
      </c>
      <c r="C116" s="16" t="s">
        <v>20</v>
      </c>
      <c r="D116" s="15" t="s">
        <v>19</v>
      </c>
      <c r="E116" s="14"/>
      <c r="F116" s="13">
        <v>1</v>
      </c>
      <c r="G116" s="12"/>
      <c r="H116" s="11"/>
      <c r="I116" s="10" t="s">
        <v>0</v>
      </c>
      <c r="J116" s="10" t="s">
        <v>0</v>
      </c>
      <c r="K116" s="10" t="s">
        <v>15</v>
      </c>
      <c r="L116" s="10"/>
      <c r="M116" s="9"/>
    </row>
    <row r="117" spans="1:18" s="8" customFormat="1" ht="15" x14ac:dyDescent="0.25">
      <c r="A117" s="18" t="str">
        <f>C117&amp;D117&amp;E117&amp;F117&amp;G117&amp;I117&amp;J117&amp;K117&amp;L117</f>
        <v>écouvillonmétallique1Thierry C.Davidnettoyage bouteilles</v>
      </c>
      <c r="B117" s="17" t="str">
        <f>C117&amp;D117&amp;G117</f>
        <v>écouvillonmétallique</v>
      </c>
      <c r="C117" s="16" t="s">
        <v>18</v>
      </c>
      <c r="D117" s="15" t="s">
        <v>17</v>
      </c>
      <c r="E117" s="14"/>
      <c r="F117" s="13">
        <v>1</v>
      </c>
      <c r="G117" s="12"/>
      <c r="H117" s="11"/>
      <c r="I117" s="10" t="s">
        <v>16</v>
      </c>
      <c r="J117" s="10" t="s">
        <v>0</v>
      </c>
      <c r="K117" s="10" t="s">
        <v>15</v>
      </c>
      <c r="L117" s="10"/>
      <c r="M117" s="9"/>
    </row>
    <row r="118" spans="1:18" s="8" customFormat="1" ht="15" x14ac:dyDescent="0.25">
      <c r="A118" s="18" t="str">
        <f>C118&amp;D118&amp;E118&amp;F118&amp;G118&amp;I118&amp;J118&amp;K118&amp;L118</f>
        <v>saladier plastiquerouge (20 cm / 40 cm)1DRAPPESSophierepas</v>
      </c>
      <c r="B118" s="17" t="str">
        <f>C118&amp;D118&amp;G118</f>
        <v>saladier plastiquerouge (20 cm / 40 cm)</v>
      </c>
      <c r="C118" s="20" t="s">
        <v>13</v>
      </c>
      <c r="D118" s="22" t="s">
        <v>14</v>
      </c>
      <c r="E118" s="19"/>
      <c r="F118" s="13">
        <v>1</v>
      </c>
      <c r="G118" s="12"/>
      <c r="H118" s="11"/>
      <c r="I118" s="10" t="s">
        <v>2</v>
      </c>
      <c r="J118" s="10" t="s">
        <v>8</v>
      </c>
      <c r="K118" s="10" t="s">
        <v>7</v>
      </c>
      <c r="L118" s="10"/>
      <c r="M118" s="9"/>
    </row>
    <row r="119" spans="1:18" s="8" customFormat="1" ht="15" x14ac:dyDescent="0.25">
      <c r="A119" s="18" t="str">
        <f>C119&amp;D119&amp;E119&amp;F119&amp;G119&amp;I119&amp;J119&amp;K119&amp;L119</f>
        <v>saladier plastiquevert (15 cm / 30 cm)1DRAPPESSophierepas</v>
      </c>
      <c r="B119" s="17" t="str">
        <f>C119&amp;D119&amp;G119</f>
        <v>saladier plastiquevert (15 cm / 30 cm)</v>
      </c>
      <c r="C119" s="20" t="s">
        <v>13</v>
      </c>
      <c r="D119" s="22" t="s">
        <v>12</v>
      </c>
      <c r="E119" s="19"/>
      <c r="F119" s="13">
        <v>1</v>
      </c>
      <c r="G119" s="12"/>
      <c r="H119" s="11"/>
      <c r="I119" s="10" t="s">
        <v>2</v>
      </c>
      <c r="J119" s="10" t="s">
        <v>8</v>
      </c>
      <c r="K119" s="10" t="s">
        <v>7</v>
      </c>
      <c r="L119" s="10"/>
      <c r="M119" s="9"/>
    </row>
    <row r="120" spans="1:18" s="8" customFormat="1" ht="15" x14ac:dyDescent="0.25">
      <c r="A120" s="18" t="str">
        <f>C120&amp;D120&amp;E120&amp;F120&amp;G120&amp;I120&amp;J120&amp;K120&amp;L120</f>
        <v>cubivin rosé1DRAPPESSophierepas</v>
      </c>
      <c r="B120" s="17" t="str">
        <f>C120&amp;D120&amp;G120</f>
        <v>cubivin rosé</v>
      </c>
      <c r="C120" s="16" t="s">
        <v>11</v>
      </c>
      <c r="D120" s="15" t="s">
        <v>10</v>
      </c>
      <c r="E120" s="19"/>
      <c r="F120" s="13">
        <v>1</v>
      </c>
      <c r="G120" s="12"/>
      <c r="H120" s="11"/>
      <c r="I120" s="10" t="s">
        <v>2</v>
      </c>
      <c r="J120" s="10" t="s">
        <v>8</v>
      </c>
      <c r="K120" s="10" t="s">
        <v>7</v>
      </c>
      <c r="L120" s="10"/>
      <c r="M120" s="21"/>
    </row>
    <row r="121" spans="1:18" s="8" customFormat="1" ht="15" x14ac:dyDescent="0.25">
      <c r="A121" s="18" t="str">
        <f>C121&amp;D121&amp;E121&amp;F121&amp;G121&amp;I121&amp;J121&amp;K121&amp;L121</f>
        <v>rouleau PQ23DRAPPESSophierepas</v>
      </c>
      <c r="B121" s="17" t="str">
        <f>C121&amp;D121&amp;G121</f>
        <v>rouleau PQ</v>
      </c>
      <c r="C121" s="20" t="s">
        <v>9</v>
      </c>
      <c r="D121" s="15"/>
      <c r="E121" s="19"/>
      <c r="F121" s="13">
        <v>23</v>
      </c>
      <c r="G121" s="12"/>
      <c r="H121" s="11"/>
      <c r="I121" s="10" t="s">
        <v>2</v>
      </c>
      <c r="J121" s="10" t="s">
        <v>8</v>
      </c>
      <c r="K121" s="10" t="s">
        <v>7</v>
      </c>
      <c r="L121" s="10"/>
      <c r="M121" s="9"/>
    </row>
    <row r="122" spans="1:18" s="8" customFormat="1" ht="15" x14ac:dyDescent="0.25">
      <c r="A122" s="18" t="str">
        <f>C122&amp;D122&amp;E122&amp;F122&amp;G122&amp;I122&amp;J122&amp;K122&amp;L122</f>
        <v>bacnoir + couv. 57 l.2DRAPPESBernardSO</v>
      </c>
      <c r="B122" s="17" t="str">
        <f>C122&amp;D122&amp;G122</f>
        <v>bacnoir + couv. 57 l.</v>
      </c>
      <c r="C122" s="16" t="s">
        <v>4</v>
      </c>
      <c r="D122" s="15" t="s">
        <v>3</v>
      </c>
      <c r="E122" s="14"/>
      <c r="F122" s="13">
        <v>2</v>
      </c>
      <c r="G122" s="12"/>
      <c r="H122" s="11"/>
      <c r="I122" s="10" t="s">
        <v>2</v>
      </c>
      <c r="J122" s="10" t="s">
        <v>6</v>
      </c>
      <c r="K122" s="10" t="s">
        <v>1</v>
      </c>
      <c r="L122" s="10"/>
      <c r="M122" s="9"/>
    </row>
    <row r="123" spans="1:18" s="8" customFormat="1" ht="15" x14ac:dyDescent="0.25">
      <c r="A123" s="18" t="str">
        <f>C123&amp;D123&amp;E123&amp;F123&amp;G123&amp;I123&amp;J123&amp;K123&amp;L123</f>
        <v>bacnoir + couv. 57 l.1DRAPPESSylvieSO</v>
      </c>
      <c r="B123" s="17" t="str">
        <f>C123&amp;D123&amp;G123</f>
        <v>bacnoir + couv. 57 l.</v>
      </c>
      <c r="C123" s="16" t="s">
        <v>4</v>
      </c>
      <c r="D123" s="15" t="s">
        <v>3</v>
      </c>
      <c r="E123" s="14"/>
      <c r="F123" s="13">
        <v>1</v>
      </c>
      <c r="G123" s="12"/>
      <c r="H123" s="11"/>
      <c r="I123" s="10" t="s">
        <v>2</v>
      </c>
      <c r="J123" s="10" t="s">
        <v>5</v>
      </c>
      <c r="K123" s="10" t="s">
        <v>1</v>
      </c>
      <c r="L123" s="10"/>
      <c r="M123" s="9"/>
    </row>
    <row r="124" spans="1:18" ht="15" collapsed="1" x14ac:dyDescent="0.25">
      <c r="A124" s="18" t="str">
        <f>C124&amp;D124&amp;E124&amp;F124&amp;G124&amp;I124&amp;J124&amp;K124&amp;L124</f>
        <v>bacnoir + couv. 57 l.2DRAPPESSODavid</v>
      </c>
      <c r="B124" s="17" t="str">
        <f>C124&amp;D124&amp;G124</f>
        <v>bacnoir + couv. 57 l.</v>
      </c>
      <c r="C124" s="16" t="s">
        <v>4</v>
      </c>
      <c r="D124" s="15" t="s">
        <v>3</v>
      </c>
      <c r="E124" s="14"/>
      <c r="F124" s="13">
        <v>2</v>
      </c>
      <c r="G124" s="12"/>
      <c r="H124" s="11"/>
      <c r="I124" s="10" t="s">
        <v>2</v>
      </c>
      <c r="J124" s="10"/>
      <c r="K124" s="10" t="s">
        <v>1</v>
      </c>
      <c r="L124" s="10" t="s">
        <v>0</v>
      </c>
      <c r="M124" s="9"/>
      <c r="N124" s="8"/>
      <c r="O124" s="8"/>
      <c r="P124" s="8"/>
      <c r="Q124" s="8"/>
      <c r="R124" s="8"/>
    </row>
  </sheetData>
  <autoFilter ref="A1:M124" xr:uid="{00000000-0009-0000-0000-000006000000}"/>
  <conditionalFormatting sqref="I2:I124">
    <cfRule type="expression" dxfId="4" priority="3" stopIfTrue="1">
      <formula>NOT(EXACT(I2,"DRAPPES"))</formula>
    </cfRule>
  </conditionalFormatting>
  <conditionalFormatting sqref="M2:M124">
    <cfRule type="expression" dxfId="3" priority="2">
      <formula>NOT(ISBLANK(M2))</formula>
    </cfRule>
  </conditionalFormatting>
  <conditionalFormatting sqref="E2:E124">
    <cfRule type="expression" dxfId="2" priority="4" stopIfTrue="1">
      <formula>IF(E2&lt;&gt;0,IF(L2&lt;&gt;0,1,0))</formula>
    </cfRule>
    <cfRule type="expression" dxfId="1" priority="5" stopIfTrue="1">
      <formula>NOT(EXACT(E2,""))</formula>
    </cfRule>
  </conditionalFormatting>
  <conditionalFormatting sqref="L2:L124">
    <cfRule type="expression" dxfId="0" priority="1">
      <formula>NOT(ISBLANK(L2))</formula>
    </cfRule>
  </conditionalFormatting>
  <dataValidations count="1">
    <dataValidation type="list" allowBlank="1" showInputMessage="1" sqref="J45:J58 L45:L58 L34:L37 L40 L4:L7 L43 J34:J43 J60:J124 L60:L124 J2:J13 L2 L9:L13" xr:uid="{00000000-0002-0000-0600-000000000000}">
      <formula1>prenom_nom</formula1>
    </dataValidation>
  </dataValidations>
  <pageMargins left="0.27559055118110237" right="0.19685039370078741" top="0.70866141732283472" bottom="0.35433070866141736" header="0.15748031496062992" footer="0.11811023622047245"/>
  <pageSetup paperSize="9" scale="63" fitToWidth="3" orientation="portrait" cellComments="asDisplayed" horizontalDpi="360" verticalDpi="360" r:id="rId1"/>
  <headerFooter alignWithMargins="0">
    <oddHeader>&amp;L&amp;"Calisto MT,Italique"David SOL&amp;C&amp;14DRAPPES
Gestion des bouteilles\&amp;A&amp;R&amp;8imp. : &amp;D
&amp;T</oddHeader>
    <oddFooter>&amp;L&amp;12&amp;Z&amp;F\&amp;A&amp;R&amp;12&amp;P/&amp;N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8</vt:i4>
      </vt:variant>
    </vt:vector>
  </HeadingPairs>
  <TitlesOfParts>
    <vt:vector size="9" baseType="lpstr">
      <vt:lpstr>matériel</vt:lpstr>
      <vt:lpstr>mat_cat_stock</vt:lpstr>
      <vt:lpstr>mat_choix</vt:lpstr>
      <vt:lpstr>mat_intitule1</vt:lpstr>
      <vt:lpstr>mat_intitule2</vt:lpstr>
      <vt:lpstr>mat_responsable</vt:lpstr>
      <vt:lpstr>mat_X</vt:lpstr>
      <vt:lpstr>materiel</vt:lpstr>
      <vt:lpstr>matériel!Zone_d_impression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David</cp:lastModifiedBy>
  <dcterms:created xsi:type="dcterms:W3CDTF">2018-07-07T21:08:03Z</dcterms:created>
  <dcterms:modified xsi:type="dcterms:W3CDTF">2018-07-07T21:08:54Z</dcterms:modified>
</cp:coreProperties>
</file>